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 phong\tieu hoc phu dong\chinh quyen\tai chinh\2019\"/>
    </mc:Choice>
  </mc:AlternateContent>
  <xr:revisionPtr revIDLastSave="0" documentId="8_{ACF7BE35-4023-4B31-85E7-B3C0B0F6A765}" xr6:coauthVersionLast="45" xr6:coauthVersionMax="45" xr10:uidLastSave="{00000000-0000-0000-0000-000000000000}"/>
  <bookViews>
    <workbookView xWindow="-120" yWindow="-120" windowWidth="29040" windowHeight="15840" xr2:uid="{03B9F3C5-35EB-40AB-B903-C7F0F486E85D}"/>
  </bookViews>
  <sheets>
    <sheet name="QUY III, 6 THANG, NAM (3)" sheetId="1" r:id="rId1"/>
  </sheets>
  <definedNames>
    <definedName name="_xlnm.Print_Titles" localSheetId="0">'QUY III, 6 THANG, NAM (3)'!#REF!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6" i="1" l="1"/>
  <c r="D145" i="1"/>
  <c r="E145" i="1" s="1"/>
  <c r="E144" i="1"/>
  <c r="D144" i="1"/>
  <c r="D143" i="1"/>
  <c r="E143" i="1" s="1"/>
  <c r="D141" i="1"/>
  <c r="D140" i="1"/>
  <c r="F139" i="1"/>
  <c r="E139" i="1"/>
  <c r="D139" i="1"/>
  <c r="E138" i="1"/>
  <c r="F138" i="1" s="1"/>
  <c r="D138" i="1"/>
  <c r="D137" i="1"/>
  <c r="E137" i="1" s="1"/>
  <c r="F137" i="1" s="1"/>
  <c r="D136" i="1"/>
  <c r="D135" i="1"/>
  <c r="E135" i="1" s="1"/>
  <c r="F135" i="1" s="1"/>
  <c r="D134" i="1"/>
  <c r="E134" i="1" s="1"/>
  <c r="F134" i="1" s="1"/>
  <c r="E133" i="1"/>
  <c r="F133" i="1" s="1"/>
  <c r="D133" i="1"/>
  <c r="D132" i="1"/>
  <c r="C131" i="1"/>
  <c r="C127" i="1"/>
  <c r="D125" i="1"/>
  <c r="D124" i="1"/>
  <c r="C123" i="1"/>
  <c r="D123" i="1" s="1"/>
  <c r="D122" i="1"/>
  <c r="D121" i="1"/>
  <c r="D120" i="1"/>
  <c r="D119" i="1"/>
  <c r="D118" i="1"/>
  <c r="C117" i="1"/>
  <c r="D117" i="1" s="1"/>
  <c r="D116" i="1"/>
  <c r="D115" i="1"/>
  <c r="C114" i="1"/>
  <c r="D114" i="1" s="1"/>
  <c r="E113" i="1"/>
  <c r="D113" i="1"/>
  <c r="D112" i="1"/>
  <c r="E112" i="1" s="1"/>
  <c r="D111" i="1"/>
  <c r="D110" i="1" s="1"/>
  <c r="E110" i="1" s="1"/>
  <c r="C110" i="1"/>
  <c r="E109" i="1"/>
  <c r="D109" i="1"/>
  <c r="C108" i="1"/>
  <c r="D108" i="1" s="1"/>
  <c r="E108" i="1" s="1"/>
  <c r="D107" i="1"/>
  <c r="D106" i="1"/>
  <c r="D105" i="1"/>
  <c r="D104" i="1"/>
  <c r="C103" i="1"/>
  <c r="D103" i="1" s="1"/>
  <c r="D102" i="1"/>
  <c r="D101" i="1"/>
  <c r="C100" i="1"/>
  <c r="D100" i="1" s="1"/>
  <c r="D99" i="1"/>
  <c r="D98" i="1"/>
  <c r="C97" i="1"/>
  <c r="D97" i="1" s="1"/>
  <c r="D96" i="1"/>
  <c r="D94" i="1"/>
  <c r="C94" i="1"/>
  <c r="D93" i="1"/>
  <c r="D92" i="1"/>
  <c r="D91" i="1"/>
  <c r="D90" i="1"/>
  <c r="D89" i="1"/>
  <c r="C88" i="1"/>
  <c r="D88" i="1" s="1"/>
  <c r="D87" i="1"/>
  <c r="C86" i="1"/>
  <c r="D86" i="1" s="1"/>
  <c r="D85" i="1"/>
  <c r="D84" i="1"/>
  <c r="D83" i="1"/>
  <c r="C82" i="1"/>
  <c r="D82" i="1" s="1"/>
  <c r="D81" i="1"/>
  <c r="D80" i="1"/>
  <c r="D79" i="1"/>
  <c r="D78" i="1"/>
  <c r="D77" i="1" s="1"/>
  <c r="C78" i="1"/>
  <c r="E76" i="1"/>
  <c r="D69" i="1"/>
  <c r="C69" i="1"/>
  <c r="D58" i="1"/>
  <c r="C58" i="1"/>
  <c r="D57" i="1"/>
  <c r="C57" i="1"/>
  <c r="D56" i="1"/>
  <c r="D54" i="1" s="1"/>
  <c r="C56" i="1"/>
  <c r="C54" i="1" s="1"/>
  <c r="D53" i="1"/>
  <c r="C53" i="1"/>
  <c r="C147" i="1" s="1"/>
  <c r="C141" i="1" s="1"/>
  <c r="E141" i="1" s="1"/>
  <c r="D52" i="1"/>
  <c r="D51" i="1"/>
  <c r="E51" i="1" s="1"/>
  <c r="E50" i="1"/>
  <c r="D50" i="1"/>
  <c r="D49" i="1"/>
  <c r="D48" i="1" s="1"/>
  <c r="D47" i="1"/>
  <c r="E46" i="1"/>
  <c r="D46" i="1"/>
  <c r="D45" i="1"/>
  <c r="E45" i="1" s="1"/>
  <c r="E44" i="1"/>
  <c r="D44" i="1"/>
  <c r="D43" i="1"/>
  <c r="D42" i="1"/>
  <c r="E42" i="1" s="1"/>
  <c r="D41" i="1"/>
  <c r="E41" i="1" s="1"/>
  <c r="D40" i="1"/>
  <c r="E40" i="1" s="1"/>
  <c r="D39" i="1"/>
  <c r="C38" i="1"/>
  <c r="D36" i="1"/>
  <c r="D34" i="1"/>
  <c r="D32" i="1"/>
  <c r="D31" i="1"/>
  <c r="D30" i="1"/>
  <c r="D29" i="1"/>
  <c r="E29" i="1" s="1"/>
  <c r="F28" i="1"/>
  <c r="C28" i="1"/>
  <c r="D28" i="1" s="1"/>
  <c r="E28" i="1" s="1"/>
  <c r="D27" i="1"/>
  <c r="D26" i="1"/>
  <c r="D25" i="1"/>
  <c r="D24" i="1"/>
  <c r="D23" i="1"/>
  <c r="D22" i="1"/>
  <c r="D21" i="1"/>
  <c r="D20" i="1"/>
  <c r="D19" i="1"/>
  <c r="D18" i="1" s="1"/>
  <c r="D14" i="1" s="1"/>
  <c r="C18" i="1"/>
  <c r="F16" i="1"/>
  <c r="E16" i="1"/>
  <c r="D16" i="1"/>
  <c r="C16" i="1"/>
  <c r="C14" i="1" s="1"/>
  <c r="E14" i="1" l="1"/>
  <c r="E48" i="1"/>
  <c r="D38" i="1"/>
  <c r="E38" i="1" s="1"/>
  <c r="C77" i="1"/>
  <c r="C48" i="1"/>
  <c r="E49" i="1"/>
  <c r="D131" i="1"/>
  <c r="D127" i="1" l="1"/>
  <c r="E131" i="1"/>
  <c r="F131" i="1" s="1"/>
</calcChain>
</file>

<file path=xl/sharedStrings.xml><?xml version="1.0" encoding="utf-8"?>
<sst xmlns="http://schemas.openxmlformats.org/spreadsheetml/2006/main" count="171" uniqueCount="118">
  <si>
    <t xml:space="preserve">        Biểu số 3</t>
  </si>
  <si>
    <t>CỘNG HÒA XÃ HỘI CHỦ NGHĨA VIỆT NAM</t>
  </si>
  <si>
    <t>Độc lập - Tự do - Hạnh phúc</t>
  </si>
  <si>
    <t xml:space="preserve">  Đơn vị: Trường Tiểu học Phù Đổng</t>
  </si>
  <si>
    <t xml:space="preserve"> Chương: 622 - 491</t>
  </si>
  <si>
    <r>
      <t xml:space="preserve">ĐÁNH GIÁ THỰC HIỆN DỰ TOÁN THU - CHI NHÂN SÁCH </t>
    </r>
    <r>
      <rPr>
        <b/>
        <sz val="12"/>
        <color indexed="10"/>
        <rFont val="Times New Roman"/>
        <family val="1"/>
      </rPr>
      <t>QUÝ III (</t>
    </r>
    <r>
      <rPr>
        <b/>
        <sz val="12"/>
        <rFont val="Times New Roman"/>
        <family val="1"/>
      </rPr>
      <t>HOẶC</t>
    </r>
    <r>
      <rPr>
        <b/>
        <sz val="12"/>
        <color indexed="10"/>
        <rFont val="Times New Roman"/>
        <family val="1"/>
      </rPr>
      <t xml:space="preserve"> 6 THÁNG </t>
    </r>
    <r>
      <rPr>
        <b/>
        <sz val="12"/>
        <rFont val="Times New Roman"/>
        <family val="1"/>
      </rPr>
      <t>HOẶC</t>
    </r>
    <r>
      <rPr>
        <b/>
        <sz val="12"/>
        <color indexed="10"/>
        <rFont val="Times New Roman"/>
        <family val="1"/>
      </rPr>
      <t xml:space="preserve"> NĂM) 
</t>
    </r>
    <r>
      <rPr>
        <b/>
        <sz val="12"/>
        <rFont val="Times New Roman"/>
        <family val="1"/>
      </rPr>
      <t>NĂM 2019</t>
    </r>
  </si>
  <si>
    <t>(Dùng cho đơn vị dự toán cấp trên và đơn vị</t>
  </si>
  <si>
    <t xml:space="preserve"> dự toán trực tiếp sử dụng kinh phí NSNN)</t>
  </si>
  <si>
    <t xml:space="preserve">          Đơn vị tính: Triệu đồng</t>
  </si>
  <si>
    <t>Số TT</t>
  </si>
  <si>
    <t>Nội dung</t>
  </si>
  <si>
    <t>Dự toán năm</t>
  </si>
  <si>
    <t>Ước thực hiện quý 01/2019</t>
  </si>
  <si>
    <t>So sánh (%)</t>
  </si>
  <si>
    <t>Dự toán</t>
  </si>
  <si>
    <t>Cùng kỳ năm trước</t>
  </si>
  <si>
    <t>I</t>
  </si>
  <si>
    <t>Tổng số thu, chi, nộp ngân sách phí, lệ phí</t>
  </si>
  <si>
    <t>Số thu phí, lệ phí</t>
  </si>
  <si>
    <t>1.1</t>
  </si>
  <si>
    <t xml:space="preserve"> Thu phí, lệ phí</t>
  </si>
  <si>
    <t>1.2</t>
  </si>
  <si>
    <t>Thu hoạt động SX, cung ứng dịch vụ</t>
  </si>
  <si>
    <t>- Căn tin</t>
  </si>
  <si>
    <t>1.3</t>
  </si>
  <si>
    <t xml:space="preserve">Thu sự nghiệp khác </t>
  </si>
  <si>
    <t>- Tổ chức dạy học hai buổi</t>
  </si>
  <si>
    <t>- Anh văn tăng cường</t>
  </si>
  <si>
    <t>- Tin học</t>
  </si>
  <si>
    <t>- Năng khiếu</t>
  </si>
  <si>
    <t>- Kỹ năng sống</t>
  </si>
  <si>
    <t>- Tổ chức phục vụ bán trú</t>
  </si>
  <si>
    <t>- Vệ sinh bán trú</t>
  </si>
  <si>
    <t>- Thiết bị vật dụng phục vụ học sinh bán trú</t>
  </si>
  <si>
    <t>- Tiếng anh với giáo viên nước ngoài</t>
  </si>
  <si>
    <t>1.4</t>
  </si>
  <si>
    <t>Thu hộ chi hộ</t>
  </si>
  <si>
    <t>- Tiền ăn bán trú</t>
  </si>
  <si>
    <t>- Nước uống học sinh</t>
  </si>
  <si>
    <t>- Đề kiểm tra</t>
  </si>
  <si>
    <t>- Phổ cập bơi</t>
  </si>
  <si>
    <t>- Bảo hiểm y tế (CSSKBĐ)</t>
  </si>
  <si>
    <t>Chi từ nguồn thu phí được để lại</t>
  </si>
  <si>
    <t>2.1</t>
  </si>
  <si>
    <t xml:space="preserve"> Phí, lệ phí</t>
  </si>
  <si>
    <t>2.2</t>
  </si>
  <si>
    <t>Hoạt động SX, cung ứng dịch vụ</t>
  </si>
  <si>
    <t>2.3</t>
  </si>
  <si>
    <t xml:space="preserve">Hoạt động sự nghiệp khác </t>
  </si>
  <si>
    <t>2.4</t>
  </si>
  <si>
    <t>Số phí, lệ phí nộp NSNN</t>
  </si>
  <si>
    <t>3.1</t>
  </si>
  <si>
    <t>Phí, lệ phí</t>
  </si>
  <si>
    <t>3.2</t>
  </si>
  <si>
    <t>3.3</t>
  </si>
  <si>
    <t xml:space="preserve">  Hoạt động sự nghiệp khác </t>
  </si>
  <si>
    <t>- Tin học tự chọn</t>
  </si>
  <si>
    <t>- Tiếng anh Dyned trực tuyến</t>
  </si>
  <si>
    <t>- Lãi ngân hàng</t>
  </si>
  <si>
    <t>3.4</t>
  </si>
  <si>
    <t>II</t>
  </si>
  <si>
    <t>Dự toán chi ngân sách nhà nước</t>
  </si>
  <si>
    <t>Kinh phí ngân sách nhà nước</t>
  </si>
  <si>
    <t>Loại 490, khoản 492</t>
  </si>
  <si>
    <t xml:space="preserve">     * Mục 6000</t>
  </si>
  <si>
    <t xml:space="preserve">            Tiểu mục 6001</t>
  </si>
  <si>
    <t xml:space="preserve">            Tiểu mục 6003</t>
  </si>
  <si>
    <t xml:space="preserve">            Tiểu mục 6051</t>
  </si>
  <si>
    <t xml:space="preserve">     * Mục 6100</t>
  </si>
  <si>
    <t xml:space="preserve">            Tiểu mục 6101</t>
  </si>
  <si>
    <t xml:space="preserve">            Tiểu mục 6105</t>
  </si>
  <si>
    <t xml:space="preserve">            Tiểu mục 6112</t>
  </si>
  <si>
    <t xml:space="preserve">            Tiểu mục 6113</t>
  </si>
  <si>
    <t xml:space="preserve">            Tiểu mục 6115</t>
  </si>
  <si>
    <t xml:space="preserve">     * Mục 6300</t>
  </si>
  <si>
    <t xml:space="preserve">            Tiểu mục 6301</t>
  </si>
  <si>
    <t xml:space="preserve">            Tiểu mục 6302</t>
  </si>
  <si>
    <t xml:space="preserve">            Tiểu mục 6303</t>
  </si>
  <si>
    <t xml:space="preserve">            Tiểu mục 6304</t>
  </si>
  <si>
    <t xml:space="preserve">            Tiểu mục 6349</t>
  </si>
  <si>
    <t xml:space="preserve">     * Mục 6400</t>
  </si>
  <si>
    <t xml:space="preserve">            Tiểu mục 6404</t>
  </si>
  <si>
    <t xml:space="preserve">            Tiểu mục 6449</t>
  </si>
  <si>
    <t xml:space="preserve">     * Mục 6500</t>
  </si>
  <si>
    <t xml:space="preserve">            Tiểu mục 6501</t>
  </si>
  <si>
    <t xml:space="preserve">            Tiểu mục 6502</t>
  </si>
  <si>
    <t xml:space="preserve">     * Mục 6550</t>
  </si>
  <si>
    <t xml:space="preserve">            Tiểu mục 6551</t>
  </si>
  <si>
    <t xml:space="preserve">            Tiểu mục 6599</t>
  </si>
  <si>
    <t xml:space="preserve">     * Mục 6600</t>
  </si>
  <si>
    <t xml:space="preserve">            Tiểu mục 6601</t>
  </si>
  <si>
    <t xml:space="preserve">            Tiểu mục 6606</t>
  </si>
  <si>
    <t xml:space="preserve">            Tiểu mục 6612</t>
  </si>
  <si>
    <t xml:space="preserve">            Tiểu mục 6617</t>
  </si>
  <si>
    <t xml:space="preserve">     * Mục 6700</t>
  </si>
  <si>
    <t xml:space="preserve">            Tiểu mục 6704</t>
  </si>
  <si>
    <t xml:space="preserve">     * Mục 6750</t>
  </si>
  <si>
    <t xml:space="preserve">            Tiểu mục 6754</t>
  </si>
  <si>
    <t xml:space="preserve">            Tiểu mục 6756</t>
  </si>
  <si>
    <t xml:space="preserve">            Tiểu mục 6757</t>
  </si>
  <si>
    <t xml:space="preserve">     * Mục 6900</t>
  </si>
  <si>
    <t xml:space="preserve">            Tiểu mục 6905</t>
  </si>
  <si>
    <t xml:space="preserve">            Tiểu mục 6912</t>
  </si>
  <si>
    <t xml:space="preserve">     * Mục 7000</t>
  </si>
  <si>
    <t xml:space="preserve">            Tiểu mục 7001</t>
  </si>
  <si>
    <t xml:space="preserve">            Tiểu mục 7003</t>
  </si>
  <si>
    <t xml:space="preserve">            Tiểu mục 7004</t>
  </si>
  <si>
    <t xml:space="preserve">            Tiểu mục 7006</t>
  </si>
  <si>
    <t xml:space="preserve">            Tiểu mục 7049</t>
  </si>
  <si>
    <t xml:space="preserve">     * Mục 7750</t>
  </si>
  <si>
    <t xml:space="preserve">            Tiểu mục 7757</t>
  </si>
  <si>
    <t xml:space="preserve">            Tiểu mục 7799</t>
  </si>
  <si>
    <t>Kinh phí nguồn thu sự nghiệp</t>
  </si>
  <si>
    <t>Kinh phí nguồn thu hộ chi hộ</t>
  </si>
  <si>
    <t>Ngày 15 tháng 10 năm2019</t>
  </si>
  <si>
    <t>Thủ trưởng đơn vị</t>
  </si>
  <si>
    <t>(Đã ký và đóng dấu)</t>
  </si>
  <si>
    <t>Phan Thanh Phong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</si>
</sst>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  <charset val="1"/>
    </font>
    <font>
      <sz val="11"/>
      <color theme="1"/>
      <name val="Arial"/>
      <family val="2"/>
      <scheme val="minor"/>
    </font>
    <font>
      <sz val="10"/>
      <name val="Arial"/>
      <charset val="1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3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i/>
      <sz val="14"/>
      <name val="Times New Roman"/>
      <family val="1"/>
    </font>
    <font>
      <b/>
      <i/>
      <sz val="12"/>
      <name val="Times New Roman"/>
      <family val="1"/>
    </font>
    <font>
      <i/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wrapText="1"/>
    </xf>
    <xf numFmtId="43" fontId="2" fillId="0" borderId="0" applyFont="0" applyFill="0" applyBorder="0" applyAlignment="0" applyProtection="0">
      <alignment wrapText="1"/>
    </xf>
    <xf numFmtId="0" fontId="1" fillId="0" borderId="0"/>
  </cellStyleXfs>
  <cellXfs count="44">
    <xf numFmtId="0" fontId="0" fillId="0" borderId="0" xfId="0">
      <alignment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164" fontId="4" fillId="0" borderId="1" xfId="1" applyNumberFormat="1" applyFont="1" applyBorder="1" applyAlignment="1">
      <alignment horizontal="justify" vertical="top" wrapText="1"/>
    </xf>
    <xf numFmtId="3" fontId="4" fillId="0" borderId="1" xfId="0" applyNumberFormat="1" applyFont="1" applyBorder="1" applyAlignment="1">
      <alignment vertical="top" wrapText="1"/>
    </xf>
    <xf numFmtId="9" fontId="4" fillId="0" borderId="1" xfId="1" applyNumberFormat="1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justify" vertical="top" wrapText="1"/>
    </xf>
    <xf numFmtId="3" fontId="9" fillId="0" borderId="1" xfId="0" applyNumberFormat="1" applyFont="1" applyBorder="1" applyAlignment="1">
      <alignment vertical="top" wrapText="1"/>
    </xf>
    <xf numFmtId="9" fontId="9" fillId="0" borderId="1" xfId="1" applyNumberFormat="1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1" fillId="2" borderId="1" xfId="0" applyFont="1" applyFill="1" applyBorder="1" applyAlignment="1">
      <alignment vertical="center"/>
    </xf>
    <xf numFmtId="164" fontId="4" fillId="0" borderId="1" xfId="1" applyNumberFormat="1" applyFont="1" applyBorder="1" applyAlignment="1">
      <alignment vertical="top" wrapText="1"/>
    </xf>
    <xf numFmtId="0" fontId="12" fillId="2" borderId="1" xfId="0" applyFont="1" applyFill="1" applyBorder="1" applyAlignment="1">
      <alignment vertical="center"/>
    </xf>
    <xf numFmtId="3" fontId="9" fillId="0" borderId="2" xfId="0" quotePrefix="1" applyNumberFormat="1" applyFont="1" applyBorder="1" applyAlignment="1">
      <alignment horizontal="right" vertical="center"/>
    </xf>
    <xf numFmtId="164" fontId="9" fillId="0" borderId="1" xfId="1" applyNumberFormat="1" applyFont="1" applyBorder="1" applyAlignment="1">
      <alignment vertical="top" wrapText="1"/>
    </xf>
    <xf numFmtId="164" fontId="13" fillId="0" borderId="1" xfId="2" applyNumberFormat="1" applyFont="1" applyBorder="1" applyAlignment="1">
      <alignment horizontal="right" vertical="center"/>
    </xf>
    <xf numFmtId="0" fontId="9" fillId="0" borderId="1" xfId="0" applyFont="1" applyBorder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 wrapText="1"/>
    </xf>
    <xf numFmtId="0" fontId="17" fillId="0" borderId="0" xfId="0" applyFont="1">
      <alignment wrapText="1"/>
    </xf>
  </cellXfs>
  <cellStyles count="3">
    <cellStyle name="Comma" xfId="1" builtinId="3"/>
    <cellStyle name="Normal" xfId="0" builtinId="0"/>
    <cellStyle name="Normal 3" xfId="2" xr:uid="{37148D79-C499-44B3-BB6A-7BCCA8CFE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8DF2-E1CE-41F6-B5D8-E96E1F1BA633}">
  <dimension ref="A1:F155"/>
  <sheetViews>
    <sheetView tabSelected="1" topLeftCell="A79" workbookViewId="0">
      <selection activeCell="J63" sqref="J63"/>
    </sheetView>
  </sheetViews>
  <sheetFormatPr defaultRowHeight="12.75" x14ac:dyDescent="0.2"/>
  <cols>
    <col min="1" max="1" width="5.42578125" customWidth="1"/>
    <col min="2" max="2" width="44.85546875" customWidth="1"/>
    <col min="3" max="3" width="16" customWidth="1"/>
    <col min="4" max="4" width="18.42578125" customWidth="1"/>
    <col min="5" max="5" width="9.5703125" customWidth="1"/>
    <col min="6" max="6" width="9.7109375" customWidth="1"/>
    <col min="7" max="7" width="14" bestFit="1" customWidth="1"/>
    <col min="257" max="257" width="5.42578125" customWidth="1"/>
    <col min="258" max="258" width="44.85546875" customWidth="1"/>
    <col min="259" max="259" width="16" customWidth="1"/>
    <col min="260" max="260" width="18.42578125" customWidth="1"/>
    <col min="261" max="261" width="9.5703125" customWidth="1"/>
    <col min="262" max="262" width="9.7109375" customWidth="1"/>
    <col min="263" max="263" width="14" bestFit="1" customWidth="1"/>
    <col min="513" max="513" width="5.42578125" customWidth="1"/>
    <col min="514" max="514" width="44.85546875" customWidth="1"/>
    <col min="515" max="515" width="16" customWidth="1"/>
    <col min="516" max="516" width="18.42578125" customWidth="1"/>
    <col min="517" max="517" width="9.5703125" customWidth="1"/>
    <col min="518" max="518" width="9.7109375" customWidth="1"/>
    <col min="519" max="519" width="14" bestFit="1" customWidth="1"/>
    <col min="769" max="769" width="5.42578125" customWidth="1"/>
    <col min="770" max="770" width="44.85546875" customWidth="1"/>
    <col min="771" max="771" width="16" customWidth="1"/>
    <col min="772" max="772" width="18.42578125" customWidth="1"/>
    <col min="773" max="773" width="9.5703125" customWidth="1"/>
    <col min="774" max="774" width="9.7109375" customWidth="1"/>
    <col min="775" max="775" width="14" bestFit="1" customWidth="1"/>
    <col min="1025" max="1025" width="5.42578125" customWidth="1"/>
    <col min="1026" max="1026" width="44.85546875" customWidth="1"/>
    <col min="1027" max="1027" width="16" customWidth="1"/>
    <col min="1028" max="1028" width="18.42578125" customWidth="1"/>
    <col min="1029" max="1029" width="9.5703125" customWidth="1"/>
    <col min="1030" max="1030" width="9.7109375" customWidth="1"/>
    <col min="1031" max="1031" width="14" bestFit="1" customWidth="1"/>
    <col min="1281" max="1281" width="5.42578125" customWidth="1"/>
    <col min="1282" max="1282" width="44.85546875" customWidth="1"/>
    <col min="1283" max="1283" width="16" customWidth="1"/>
    <col min="1284" max="1284" width="18.42578125" customWidth="1"/>
    <col min="1285" max="1285" width="9.5703125" customWidth="1"/>
    <col min="1286" max="1286" width="9.7109375" customWidth="1"/>
    <col min="1287" max="1287" width="14" bestFit="1" customWidth="1"/>
    <col min="1537" max="1537" width="5.42578125" customWidth="1"/>
    <col min="1538" max="1538" width="44.85546875" customWidth="1"/>
    <col min="1539" max="1539" width="16" customWidth="1"/>
    <col min="1540" max="1540" width="18.42578125" customWidth="1"/>
    <col min="1541" max="1541" width="9.5703125" customWidth="1"/>
    <col min="1542" max="1542" width="9.7109375" customWidth="1"/>
    <col min="1543" max="1543" width="14" bestFit="1" customWidth="1"/>
    <col min="1793" max="1793" width="5.42578125" customWidth="1"/>
    <col min="1794" max="1794" width="44.85546875" customWidth="1"/>
    <col min="1795" max="1795" width="16" customWidth="1"/>
    <col min="1796" max="1796" width="18.42578125" customWidth="1"/>
    <col min="1797" max="1797" width="9.5703125" customWidth="1"/>
    <col min="1798" max="1798" width="9.7109375" customWidth="1"/>
    <col min="1799" max="1799" width="14" bestFit="1" customWidth="1"/>
    <col min="2049" max="2049" width="5.42578125" customWidth="1"/>
    <col min="2050" max="2050" width="44.85546875" customWidth="1"/>
    <col min="2051" max="2051" width="16" customWidth="1"/>
    <col min="2052" max="2052" width="18.42578125" customWidth="1"/>
    <col min="2053" max="2053" width="9.5703125" customWidth="1"/>
    <col min="2054" max="2054" width="9.7109375" customWidth="1"/>
    <col min="2055" max="2055" width="14" bestFit="1" customWidth="1"/>
    <col min="2305" max="2305" width="5.42578125" customWidth="1"/>
    <col min="2306" max="2306" width="44.85546875" customWidth="1"/>
    <col min="2307" max="2307" width="16" customWidth="1"/>
    <col min="2308" max="2308" width="18.42578125" customWidth="1"/>
    <col min="2309" max="2309" width="9.5703125" customWidth="1"/>
    <col min="2310" max="2310" width="9.7109375" customWidth="1"/>
    <col min="2311" max="2311" width="14" bestFit="1" customWidth="1"/>
    <col min="2561" max="2561" width="5.42578125" customWidth="1"/>
    <col min="2562" max="2562" width="44.85546875" customWidth="1"/>
    <col min="2563" max="2563" width="16" customWidth="1"/>
    <col min="2564" max="2564" width="18.42578125" customWidth="1"/>
    <col min="2565" max="2565" width="9.5703125" customWidth="1"/>
    <col min="2566" max="2566" width="9.7109375" customWidth="1"/>
    <col min="2567" max="2567" width="14" bestFit="1" customWidth="1"/>
    <col min="2817" max="2817" width="5.42578125" customWidth="1"/>
    <col min="2818" max="2818" width="44.85546875" customWidth="1"/>
    <col min="2819" max="2819" width="16" customWidth="1"/>
    <col min="2820" max="2820" width="18.42578125" customWidth="1"/>
    <col min="2821" max="2821" width="9.5703125" customWidth="1"/>
    <col min="2822" max="2822" width="9.7109375" customWidth="1"/>
    <col min="2823" max="2823" width="14" bestFit="1" customWidth="1"/>
    <col min="3073" max="3073" width="5.42578125" customWidth="1"/>
    <col min="3074" max="3074" width="44.85546875" customWidth="1"/>
    <col min="3075" max="3075" width="16" customWidth="1"/>
    <col min="3076" max="3076" width="18.42578125" customWidth="1"/>
    <col min="3077" max="3077" width="9.5703125" customWidth="1"/>
    <col min="3078" max="3078" width="9.7109375" customWidth="1"/>
    <col min="3079" max="3079" width="14" bestFit="1" customWidth="1"/>
    <col min="3329" max="3329" width="5.42578125" customWidth="1"/>
    <col min="3330" max="3330" width="44.85546875" customWidth="1"/>
    <col min="3331" max="3331" width="16" customWidth="1"/>
    <col min="3332" max="3332" width="18.42578125" customWidth="1"/>
    <col min="3333" max="3333" width="9.5703125" customWidth="1"/>
    <col min="3334" max="3334" width="9.7109375" customWidth="1"/>
    <col min="3335" max="3335" width="14" bestFit="1" customWidth="1"/>
    <col min="3585" max="3585" width="5.42578125" customWidth="1"/>
    <col min="3586" max="3586" width="44.85546875" customWidth="1"/>
    <col min="3587" max="3587" width="16" customWidth="1"/>
    <col min="3588" max="3588" width="18.42578125" customWidth="1"/>
    <col min="3589" max="3589" width="9.5703125" customWidth="1"/>
    <col min="3590" max="3590" width="9.7109375" customWidth="1"/>
    <col min="3591" max="3591" width="14" bestFit="1" customWidth="1"/>
    <col min="3841" max="3841" width="5.42578125" customWidth="1"/>
    <col min="3842" max="3842" width="44.85546875" customWidth="1"/>
    <col min="3843" max="3843" width="16" customWidth="1"/>
    <col min="3844" max="3844" width="18.42578125" customWidth="1"/>
    <col min="3845" max="3845" width="9.5703125" customWidth="1"/>
    <col min="3846" max="3846" width="9.7109375" customWidth="1"/>
    <col min="3847" max="3847" width="14" bestFit="1" customWidth="1"/>
    <col min="4097" max="4097" width="5.42578125" customWidth="1"/>
    <col min="4098" max="4098" width="44.85546875" customWidth="1"/>
    <col min="4099" max="4099" width="16" customWidth="1"/>
    <col min="4100" max="4100" width="18.42578125" customWidth="1"/>
    <col min="4101" max="4101" width="9.5703125" customWidth="1"/>
    <col min="4102" max="4102" width="9.7109375" customWidth="1"/>
    <col min="4103" max="4103" width="14" bestFit="1" customWidth="1"/>
    <col min="4353" max="4353" width="5.42578125" customWidth="1"/>
    <col min="4354" max="4354" width="44.85546875" customWidth="1"/>
    <col min="4355" max="4355" width="16" customWidth="1"/>
    <col min="4356" max="4356" width="18.42578125" customWidth="1"/>
    <col min="4357" max="4357" width="9.5703125" customWidth="1"/>
    <col min="4358" max="4358" width="9.7109375" customWidth="1"/>
    <col min="4359" max="4359" width="14" bestFit="1" customWidth="1"/>
    <col min="4609" max="4609" width="5.42578125" customWidth="1"/>
    <col min="4610" max="4610" width="44.85546875" customWidth="1"/>
    <col min="4611" max="4611" width="16" customWidth="1"/>
    <col min="4612" max="4612" width="18.42578125" customWidth="1"/>
    <col min="4613" max="4613" width="9.5703125" customWidth="1"/>
    <col min="4614" max="4614" width="9.7109375" customWidth="1"/>
    <col min="4615" max="4615" width="14" bestFit="1" customWidth="1"/>
    <col min="4865" max="4865" width="5.42578125" customWidth="1"/>
    <col min="4866" max="4866" width="44.85546875" customWidth="1"/>
    <col min="4867" max="4867" width="16" customWidth="1"/>
    <col min="4868" max="4868" width="18.42578125" customWidth="1"/>
    <col min="4869" max="4869" width="9.5703125" customWidth="1"/>
    <col min="4870" max="4870" width="9.7109375" customWidth="1"/>
    <col min="4871" max="4871" width="14" bestFit="1" customWidth="1"/>
    <col min="5121" max="5121" width="5.42578125" customWidth="1"/>
    <col min="5122" max="5122" width="44.85546875" customWidth="1"/>
    <col min="5123" max="5123" width="16" customWidth="1"/>
    <col min="5124" max="5124" width="18.42578125" customWidth="1"/>
    <col min="5125" max="5125" width="9.5703125" customWidth="1"/>
    <col min="5126" max="5126" width="9.7109375" customWidth="1"/>
    <col min="5127" max="5127" width="14" bestFit="1" customWidth="1"/>
    <col min="5377" max="5377" width="5.42578125" customWidth="1"/>
    <col min="5378" max="5378" width="44.85546875" customWidth="1"/>
    <col min="5379" max="5379" width="16" customWidth="1"/>
    <col min="5380" max="5380" width="18.42578125" customWidth="1"/>
    <col min="5381" max="5381" width="9.5703125" customWidth="1"/>
    <col min="5382" max="5382" width="9.7109375" customWidth="1"/>
    <col min="5383" max="5383" width="14" bestFit="1" customWidth="1"/>
    <col min="5633" max="5633" width="5.42578125" customWidth="1"/>
    <col min="5634" max="5634" width="44.85546875" customWidth="1"/>
    <col min="5635" max="5635" width="16" customWidth="1"/>
    <col min="5636" max="5636" width="18.42578125" customWidth="1"/>
    <col min="5637" max="5637" width="9.5703125" customWidth="1"/>
    <col min="5638" max="5638" width="9.7109375" customWidth="1"/>
    <col min="5639" max="5639" width="14" bestFit="1" customWidth="1"/>
    <col min="5889" max="5889" width="5.42578125" customWidth="1"/>
    <col min="5890" max="5890" width="44.85546875" customWidth="1"/>
    <col min="5891" max="5891" width="16" customWidth="1"/>
    <col min="5892" max="5892" width="18.42578125" customWidth="1"/>
    <col min="5893" max="5893" width="9.5703125" customWidth="1"/>
    <col min="5894" max="5894" width="9.7109375" customWidth="1"/>
    <col min="5895" max="5895" width="14" bestFit="1" customWidth="1"/>
    <col min="6145" max="6145" width="5.42578125" customWidth="1"/>
    <col min="6146" max="6146" width="44.85546875" customWidth="1"/>
    <col min="6147" max="6147" width="16" customWidth="1"/>
    <col min="6148" max="6148" width="18.42578125" customWidth="1"/>
    <col min="6149" max="6149" width="9.5703125" customWidth="1"/>
    <col min="6150" max="6150" width="9.7109375" customWidth="1"/>
    <col min="6151" max="6151" width="14" bestFit="1" customWidth="1"/>
    <col min="6401" max="6401" width="5.42578125" customWidth="1"/>
    <col min="6402" max="6402" width="44.85546875" customWidth="1"/>
    <col min="6403" max="6403" width="16" customWidth="1"/>
    <col min="6404" max="6404" width="18.42578125" customWidth="1"/>
    <col min="6405" max="6405" width="9.5703125" customWidth="1"/>
    <col min="6406" max="6406" width="9.7109375" customWidth="1"/>
    <col min="6407" max="6407" width="14" bestFit="1" customWidth="1"/>
    <col min="6657" max="6657" width="5.42578125" customWidth="1"/>
    <col min="6658" max="6658" width="44.85546875" customWidth="1"/>
    <col min="6659" max="6659" width="16" customWidth="1"/>
    <col min="6660" max="6660" width="18.42578125" customWidth="1"/>
    <col min="6661" max="6661" width="9.5703125" customWidth="1"/>
    <col min="6662" max="6662" width="9.7109375" customWidth="1"/>
    <col min="6663" max="6663" width="14" bestFit="1" customWidth="1"/>
    <col min="6913" max="6913" width="5.42578125" customWidth="1"/>
    <col min="6914" max="6914" width="44.85546875" customWidth="1"/>
    <col min="6915" max="6915" width="16" customWidth="1"/>
    <col min="6916" max="6916" width="18.42578125" customWidth="1"/>
    <col min="6917" max="6917" width="9.5703125" customWidth="1"/>
    <col min="6918" max="6918" width="9.7109375" customWidth="1"/>
    <col min="6919" max="6919" width="14" bestFit="1" customWidth="1"/>
    <col min="7169" max="7169" width="5.42578125" customWidth="1"/>
    <col min="7170" max="7170" width="44.85546875" customWidth="1"/>
    <col min="7171" max="7171" width="16" customWidth="1"/>
    <col min="7172" max="7172" width="18.42578125" customWidth="1"/>
    <col min="7173" max="7173" width="9.5703125" customWidth="1"/>
    <col min="7174" max="7174" width="9.7109375" customWidth="1"/>
    <col min="7175" max="7175" width="14" bestFit="1" customWidth="1"/>
    <col min="7425" max="7425" width="5.42578125" customWidth="1"/>
    <col min="7426" max="7426" width="44.85546875" customWidth="1"/>
    <col min="7427" max="7427" width="16" customWidth="1"/>
    <col min="7428" max="7428" width="18.42578125" customWidth="1"/>
    <col min="7429" max="7429" width="9.5703125" customWidth="1"/>
    <col min="7430" max="7430" width="9.7109375" customWidth="1"/>
    <col min="7431" max="7431" width="14" bestFit="1" customWidth="1"/>
    <col min="7681" max="7681" width="5.42578125" customWidth="1"/>
    <col min="7682" max="7682" width="44.85546875" customWidth="1"/>
    <col min="7683" max="7683" width="16" customWidth="1"/>
    <col min="7684" max="7684" width="18.42578125" customWidth="1"/>
    <col min="7685" max="7685" width="9.5703125" customWidth="1"/>
    <col min="7686" max="7686" width="9.7109375" customWidth="1"/>
    <col min="7687" max="7687" width="14" bestFit="1" customWidth="1"/>
    <col min="7937" max="7937" width="5.42578125" customWidth="1"/>
    <col min="7938" max="7938" width="44.85546875" customWidth="1"/>
    <col min="7939" max="7939" width="16" customWidth="1"/>
    <col min="7940" max="7940" width="18.42578125" customWidth="1"/>
    <col min="7941" max="7941" width="9.5703125" customWidth="1"/>
    <col min="7942" max="7942" width="9.7109375" customWidth="1"/>
    <col min="7943" max="7943" width="14" bestFit="1" customWidth="1"/>
    <col min="8193" max="8193" width="5.42578125" customWidth="1"/>
    <col min="8194" max="8194" width="44.85546875" customWidth="1"/>
    <col min="8195" max="8195" width="16" customWidth="1"/>
    <col min="8196" max="8196" width="18.42578125" customWidth="1"/>
    <col min="8197" max="8197" width="9.5703125" customWidth="1"/>
    <col min="8198" max="8198" width="9.7109375" customWidth="1"/>
    <col min="8199" max="8199" width="14" bestFit="1" customWidth="1"/>
    <col min="8449" max="8449" width="5.42578125" customWidth="1"/>
    <col min="8450" max="8450" width="44.85546875" customWidth="1"/>
    <col min="8451" max="8451" width="16" customWidth="1"/>
    <col min="8452" max="8452" width="18.42578125" customWidth="1"/>
    <col min="8453" max="8453" width="9.5703125" customWidth="1"/>
    <col min="8454" max="8454" width="9.7109375" customWidth="1"/>
    <col min="8455" max="8455" width="14" bestFit="1" customWidth="1"/>
    <col min="8705" max="8705" width="5.42578125" customWidth="1"/>
    <col min="8706" max="8706" width="44.85546875" customWidth="1"/>
    <col min="8707" max="8707" width="16" customWidth="1"/>
    <col min="8708" max="8708" width="18.42578125" customWidth="1"/>
    <col min="8709" max="8709" width="9.5703125" customWidth="1"/>
    <col min="8710" max="8710" width="9.7109375" customWidth="1"/>
    <col min="8711" max="8711" width="14" bestFit="1" customWidth="1"/>
    <col min="8961" max="8961" width="5.42578125" customWidth="1"/>
    <col min="8962" max="8962" width="44.85546875" customWidth="1"/>
    <col min="8963" max="8963" width="16" customWidth="1"/>
    <col min="8964" max="8964" width="18.42578125" customWidth="1"/>
    <col min="8965" max="8965" width="9.5703125" customWidth="1"/>
    <col min="8966" max="8966" width="9.7109375" customWidth="1"/>
    <col min="8967" max="8967" width="14" bestFit="1" customWidth="1"/>
    <col min="9217" max="9217" width="5.42578125" customWidth="1"/>
    <col min="9218" max="9218" width="44.85546875" customWidth="1"/>
    <col min="9219" max="9219" width="16" customWidth="1"/>
    <col min="9220" max="9220" width="18.42578125" customWidth="1"/>
    <col min="9221" max="9221" width="9.5703125" customWidth="1"/>
    <col min="9222" max="9222" width="9.7109375" customWidth="1"/>
    <col min="9223" max="9223" width="14" bestFit="1" customWidth="1"/>
    <col min="9473" max="9473" width="5.42578125" customWidth="1"/>
    <col min="9474" max="9474" width="44.85546875" customWidth="1"/>
    <col min="9475" max="9475" width="16" customWidth="1"/>
    <col min="9476" max="9476" width="18.42578125" customWidth="1"/>
    <col min="9477" max="9477" width="9.5703125" customWidth="1"/>
    <col min="9478" max="9478" width="9.7109375" customWidth="1"/>
    <col min="9479" max="9479" width="14" bestFit="1" customWidth="1"/>
    <col min="9729" max="9729" width="5.42578125" customWidth="1"/>
    <col min="9730" max="9730" width="44.85546875" customWidth="1"/>
    <col min="9731" max="9731" width="16" customWidth="1"/>
    <col min="9732" max="9732" width="18.42578125" customWidth="1"/>
    <col min="9733" max="9733" width="9.5703125" customWidth="1"/>
    <col min="9734" max="9734" width="9.7109375" customWidth="1"/>
    <col min="9735" max="9735" width="14" bestFit="1" customWidth="1"/>
    <col min="9985" max="9985" width="5.42578125" customWidth="1"/>
    <col min="9986" max="9986" width="44.85546875" customWidth="1"/>
    <col min="9987" max="9987" width="16" customWidth="1"/>
    <col min="9988" max="9988" width="18.42578125" customWidth="1"/>
    <col min="9989" max="9989" width="9.5703125" customWidth="1"/>
    <col min="9990" max="9990" width="9.7109375" customWidth="1"/>
    <col min="9991" max="9991" width="14" bestFit="1" customWidth="1"/>
    <col min="10241" max="10241" width="5.42578125" customWidth="1"/>
    <col min="10242" max="10242" width="44.85546875" customWidth="1"/>
    <col min="10243" max="10243" width="16" customWidth="1"/>
    <col min="10244" max="10244" width="18.42578125" customWidth="1"/>
    <col min="10245" max="10245" width="9.5703125" customWidth="1"/>
    <col min="10246" max="10246" width="9.7109375" customWidth="1"/>
    <col min="10247" max="10247" width="14" bestFit="1" customWidth="1"/>
    <col min="10497" max="10497" width="5.42578125" customWidth="1"/>
    <col min="10498" max="10498" width="44.85546875" customWidth="1"/>
    <col min="10499" max="10499" width="16" customWidth="1"/>
    <col min="10500" max="10500" width="18.42578125" customWidth="1"/>
    <col min="10501" max="10501" width="9.5703125" customWidth="1"/>
    <col min="10502" max="10502" width="9.7109375" customWidth="1"/>
    <col min="10503" max="10503" width="14" bestFit="1" customWidth="1"/>
    <col min="10753" max="10753" width="5.42578125" customWidth="1"/>
    <col min="10754" max="10754" width="44.85546875" customWidth="1"/>
    <col min="10755" max="10755" width="16" customWidth="1"/>
    <col min="10756" max="10756" width="18.42578125" customWidth="1"/>
    <col min="10757" max="10757" width="9.5703125" customWidth="1"/>
    <col min="10758" max="10758" width="9.7109375" customWidth="1"/>
    <col min="10759" max="10759" width="14" bestFit="1" customWidth="1"/>
    <col min="11009" max="11009" width="5.42578125" customWidth="1"/>
    <col min="11010" max="11010" width="44.85546875" customWidth="1"/>
    <col min="11011" max="11011" width="16" customWidth="1"/>
    <col min="11012" max="11012" width="18.42578125" customWidth="1"/>
    <col min="11013" max="11013" width="9.5703125" customWidth="1"/>
    <col min="11014" max="11014" width="9.7109375" customWidth="1"/>
    <col min="11015" max="11015" width="14" bestFit="1" customWidth="1"/>
    <col min="11265" max="11265" width="5.42578125" customWidth="1"/>
    <col min="11266" max="11266" width="44.85546875" customWidth="1"/>
    <col min="11267" max="11267" width="16" customWidth="1"/>
    <col min="11268" max="11268" width="18.42578125" customWidth="1"/>
    <col min="11269" max="11269" width="9.5703125" customWidth="1"/>
    <col min="11270" max="11270" width="9.7109375" customWidth="1"/>
    <col min="11271" max="11271" width="14" bestFit="1" customWidth="1"/>
    <col min="11521" max="11521" width="5.42578125" customWidth="1"/>
    <col min="11522" max="11522" width="44.85546875" customWidth="1"/>
    <col min="11523" max="11523" width="16" customWidth="1"/>
    <col min="11524" max="11524" width="18.42578125" customWidth="1"/>
    <col min="11525" max="11525" width="9.5703125" customWidth="1"/>
    <col min="11526" max="11526" width="9.7109375" customWidth="1"/>
    <col min="11527" max="11527" width="14" bestFit="1" customWidth="1"/>
    <col min="11777" max="11777" width="5.42578125" customWidth="1"/>
    <col min="11778" max="11778" width="44.85546875" customWidth="1"/>
    <col min="11779" max="11779" width="16" customWidth="1"/>
    <col min="11780" max="11780" width="18.42578125" customWidth="1"/>
    <col min="11781" max="11781" width="9.5703125" customWidth="1"/>
    <col min="11782" max="11782" width="9.7109375" customWidth="1"/>
    <col min="11783" max="11783" width="14" bestFit="1" customWidth="1"/>
    <col min="12033" max="12033" width="5.42578125" customWidth="1"/>
    <col min="12034" max="12034" width="44.85546875" customWidth="1"/>
    <col min="12035" max="12035" width="16" customWidth="1"/>
    <col min="12036" max="12036" width="18.42578125" customWidth="1"/>
    <col min="12037" max="12037" width="9.5703125" customWidth="1"/>
    <col min="12038" max="12038" width="9.7109375" customWidth="1"/>
    <col min="12039" max="12039" width="14" bestFit="1" customWidth="1"/>
    <col min="12289" max="12289" width="5.42578125" customWidth="1"/>
    <col min="12290" max="12290" width="44.85546875" customWidth="1"/>
    <col min="12291" max="12291" width="16" customWidth="1"/>
    <col min="12292" max="12292" width="18.42578125" customWidth="1"/>
    <col min="12293" max="12293" width="9.5703125" customWidth="1"/>
    <col min="12294" max="12294" width="9.7109375" customWidth="1"/>
    <col min="12295" max="12295" width="14" bestFit="1" customWidth="1"/>
    <col min="12545" max="12545" width="5.42578125" customWidth="1"/>
    <col min="12546" max="12546" width="44.85546875" customWidth="1"/>
    <col min="12547" max="12547" width="16" customWidth="1"/>
    <col min="12548" max="12548" width="18.42578125" customWidth="1"/>
    <col min="12549" max="12549" width="9.5703125" customWidth="1"/>
    <col min="12550" max="12550" width="9.7109375" customWidth="1"/>
    <col min="12551" max="12551" width="14" bestFit="1" customWidth="1"/>
    <col min="12801" max="12801" width="5.42578125" customWidth="1"/>
    <col min="12802" max="12802" width="44.85546875" customWidth="1"/>
    <col min="12803" max="12803" width="16" customWidth="1"/>
    <col min="12804" max="12804" width="18.42578125" customWidth="1"/>
    <col min="12805" max="12805" width="9.5703125" customWidth="1"/>
    <col min="12806" max="12806" width="9.7109375" customWidth="1"/>
    <col min="12807" max="12807" width="14" bestFit="1" customWidth="1"/>
    <col min="13057" max="13057" width="5.42578125" customWidth="1"/>
    <col min="13058" max="13058" width="44.85546875" customWidth="1"/>
    <col min="13059" max="13059" width="16" customWidth="1"/>
    <col min="13060" max="13060" width="18.42578125" customWidth="1"/>
    <col min="13061" max="13061" width="9.5703125" customWidth="1"/>
    <col min="13062" max="13062" width="9.7109375" customWidth="1"/>
    <col min="13063" max="13063" width="14" bestFit="1" customWidth="1"/>
    <col min="13313" max="13313" width="5.42578125" customWidth="1"/>
    <col min="13314" max="13314" width="44.85546875" customWidth="1"/>
    <col min="13315" max="13315" width="16" customWidth="1"/>
    <col min="13316" max="13316" width="18.42578125" customWidth="1"/>
    <col min="13317" max="13317" width="9.5703125" customWidth="1"/>
    <col min="13318" max="13318" width="9.7109375" customWidth="1"/>
    <col min="13319" max="13319" width="14" bestFit="1" customWidth="1"/>
    <col min="13569" max="13569" width="5.42578125" customWidth="1"/>
    <col min="13570" max="13570" width="44.85546875" customWidth="1"/>
    <col min="13571" max="13571" width="16" customWidth="1"/>
    <col min="13572" max="13572" width="18.42578125" customWidth="1"/>
    <col min="13573" max="13573" width="9.5703125" customWidth="1"/>
    <col min="13574" max="13574" width="9.7109375" customWidth="1"/>
    <col min="13575" max="13575" width="14" bestFit="1" customWidth="1"/>
    <col min="13825" max="13825" width="5.42578125" customWidth="1"/>
    <col min="13826" max="13826" width="44.85546875" customWidth="1"/>
    <col min="13827" max="13827" width="16" customWidth="1"/>
    <col min="13828" max="13828" width="18.42578125" customWidth="1"/>
    <col min="13829" max="13829" width="9.5703125" customWidth="1"/>
    <col min="13830" max="13830" width="9.7109375" customWidth="1"/>
    <col min="13831" max="13831" width="14" bestFit="1" customWidth="1"/>
    <col min="14081" max="14081" width="5.42578125" customWidth="1"/>
    <col min="14082" max="14082" width="44.85546875" customWidth="1"/>
    <col min="14083" max="14083" width="16" customWidth="1"/>
    <col min="14084" max="14084" width="18.42578125" customWidth="1"/>
    <col min="14085" max="14085" width="9.5703125" customWidth="1"/>
    <col min="14086" max="14086" width="9.7109375" customWidth="1"/>
    <col min="14087" max="14087" width="14" bestFit="1" customWidth="1"/>
    <col min="14337" max="14337" width="5.42578125" customWidth="1"/>
    <col min="14338" max="14338" width="44.85546875" customWidth="1"/>
    <col min="14339" max="14339" width="16" customWidth="1"/>
    <col min="14340" max="14340" width="18.42578125" customWidth="1"/>
    <col min="14341" max="14341" width="9.5703125" customWidth="1"/>
    <col min="14342" max="14342" width="9.7109375" customWidth="1"/>
    <col min="14343" max="14343" width="14" bestFit="1" customWidth="1"/>
    <col min="14593" max="14593" width="5.42578125" customWidth="1"/>
    <col min="14594" max="14594" width="44.85546875" customWidth="1"/>
    <col min="14595" max="14595" width="16" customWidth="1"/>
    <col min="14596" max="14596" width="18.42578125" customWidth="1"/>
    <col min="14597" max="14597" width="9.5703125" customWidth="1"/>
    <col min="14598" max="14598" width="9.7109375" customWidth="1"/>
    <col min="14599" max="14599" width="14" bestFit="1" customWidth="1"/>
    <col min="14849" max="14849" width="5.42578125" customWidth="1"/>
    <col min="14850" max="14850" width="44.85546875" customWidth="1"/>
    <col min="14851" max="14851" width="16" customWidth="1"/>
    <col min="14852" max="14852" width="18.42578125" customWidth="1"/>
    <col min="14853" max="14853" width="9.5703125" customWidth="1"/>
    <col min="14854" max="14854" width="9.7109375" customWidth="1"/>
    <col min="14855" max="14855" width="14" bestFit="1" customWidth="1"/>
    <col min="15105" max="15105" width="5.42578125" customWidth="1"/>
    <col min="15106" max="15106" width="44.85546875" customWidth="1"/>
    <col min="15107" max="15107" width="16" customWidth="1"/>
    <col min="15108" max="15108" width="18.42578125" customWidth="1"/>
    <col min="15109" max="15109" width="9.5703125" customWidth="1"/>
    <col min="15110" max="15110" width="9.7109375" customWidth="1"/>
    <col min="15111" max="15111" width="14" bestFit="1" customWidth="1"/>
    <col min="15361" max="15361" width="5.42578125" customWidth="1"/>
    <col min="15362" max="15362" width="44.85546875" customWidth="1"/>
    <col min="15363" max="15363" width="16" customWidth="1"/>
    <col min="15364" max="15364" width="18.42578125" customWidth="1"/>
    <col min="15365" max="15365" width="9.5703125" customWidth="1"/>
    <col min="15366" max="15366" width="9.7109375" customWidth="1"/>
    <col min="15367" max="15367" width="14" bestFit="1" customWidth="1"/>
    <col min="15617" max="15617" width="5.42578125" customWidth="1"/>
    <col min="15618" max="15618" width="44.85546875" customWidth="1"/>
    <col min="15619" max="15619" width="16" customWidth="1"/>
    <col min="15620" max="15620" width="18.42578125" customWidth="1"/>
    <col min="15621" max="15621" width="9.5703125" customWidth="1"/>
    <col min="15622" max="15622" width="9.7109375" customWidth="1"/>
    <col min="15623" max="15623" width="14" bestFit="1" customWidth="1"/>
    <col min="15873" max="15873" width="5.42578125" customWidth="1"/>
    <col min="15874" max="15874" width="44.85546875" customWidth="1"/>
    <col min="15875" max="15875" width="16" customWidth="1"/>
    <col min="15876" max="15876" width="18.42578125" customWidth="1"/>
    <col min="15877" max="15877" width="9.5703125" customWidth="1"/>
    <col min="15878" max="15878" width="9.7109375" customWidth="1"/>
    <col min="15879" max="15879" width="14" bestFit="1" customWidth="1"/>
    <col min="16129" max="16129" width="5.42578125" customWidth="1"/>
    <col min="16130" max="16130" width="44.85546875" customWidth="1"/>
    <col min="16131" max="16131" width="16" customWidth="1"/>
    <col min="16132" max="16132" width="18.42578125" customWidth="1"/>
    <col min="16133" max="16133" width="9.5703125" customWidth="1"/>
    <col min="16134" max="16134" width="9.7109375" customWidth="1"/>
    <col min="16135" max="16135" width="14" bestFit="1" customWidth="1"/>
  </cols>
  <sheetData>
    <row r="1" spans="1:6" ht="15.75" x14ac:dyDescent="0.25">
      <c r="A1" s="1"/>
      <c r="B1" s="1"/>
      <c r="C1" s="1"/>
      <c r="D1" s="1"/>
      <c r="E1" s="2" t="s">
        <v>0</v>
      </c>
      <c r="F1" s="2"/>
    </row>
    <row r="2" spans="1:6" ht="18.75" x14ac:dyDescent="0.3">
      <c r="A2" s="3" t="s">
        <v>1</v>
      </c>
      <c r="B2" s="3"/>
      <c r="C2" s="3"/>
      <c r="D2" s="3"/>
      <c r="E2" s="3"/>
      <c r="F2" s="3"/>
    </row>
    <row r="3" spans="1:6" ht="18.75" x14ac:dyDescent="0.3">
      <c r="A3" s="4" t="s">
        <v>2</v>
      </c>
      <c r="B3" s="4"/>
      <c r="C3" s="4"/>
      <c r="D3" s="4"/>
      <c r="E3" s="4"/>
      <c r="F3" s="4"/>
    </row>
    <row r="4" spans="1:6" ht="16.5" x14ac:dyDescent="0.25">
      <c r="A4" s="5" t="s">
        <v>3</v>
      </c>
      <c r="B4" s="5"/>
      <c r="C4" s="5"/>
      <c r="D4" s="5"/>
      <c r="E4" s="5"/>
      <c r="F4" s="1"/>
    </row>
    <row r="5" spans="1:6" ht="16.5" x14ac:dyDescent="0.25">
      <c r="A5" s="6" t="s">
        <v>4</v>
      </c>
      <c r="B5" s="6"/>
      <c r="C5" s="5"/>
      <c r="D5" s="5"/>
      <c r="E5" s="5"/>
      <c r="F5" s="1"/>
    </row>
    <row r="6" spans="1:6" ht="44.25" customHeight="1" x14ac:dyDescent="0.2">
      <c r="A6" s="7" t="s">
        <v>5</v>
      </c>
      <c r="B6" s="8"/>
      <c r="C6" s="8"/>
      <c r="D6" s="8"/>
      <c r="E6" s="8"/>
      <c r="F6" s="8"/>
    </row>
    <row r="7" spans="1:6" ht="15.75" x14ac:dyDescent="0.25">
      <c r="A7" s="9" t="s">
        <v>6</v>
      </c>
      <c r="B7" s="9"/>
      <c r="C7" s="9"/>
      <c r="D7" s="9"/>
      <c r="E7" s="9"/>
      <c r="F7" s="9"/>
    </row>
    <row r="8" spans="1:6" ht="15.75" x14ac:dyDescent="0.25">
      <c r="A8" s="9" t="s">
        <v>7</v>
      </c>
      <c r="B8" s="9"/>
      <c r="C8" s="9"/>
      <c r="D8" s="9"/>
      <c r="E8" s="9"/>
      <c r="F8" s="9"/>
    </row>
    <row r="9" spans="1:6" ht="15.75" x14ac:dyDescent="0.25">
      <c r="A9" s="10"/>
      <c r="B9" s="10"/>
      <c r="C9" s="10"/>
      <c r="D9" s="10"/>
      <c r="E9" s="10"/>
      <c r="F9" s="10"/>
    </row>
    <row r="10" spans="1:6" ht="15.75" x14ac:dyDescent="0.25">
      <c r="A10" s="11"/>
      <c r="B10" s="11"/>
      <c r="C10" s="12" t="s">
        <v>8</v>
      </c>
      <c r="D10" s="12"/>
      <c r="E10" s="12"/>
      <c r="F10" s="12"/>
    </row>
    <row r="11" spans="1:6" ht="15.75" x14ac:dyDescent="0.2">
      <c r="A11" s="13" t="s">
        <v>9</v>
      </c>
      <c r="B11" s="14" t="s">
        <v>10</v>
      </c>
      <c r="C11" s="13" t="s">
        <v>11</v>
      </c>
      <c r="D11" s="13" t="s">
        <v>12</v>
      </c>
      <c r="E11" s="13" t="s">
        <v>13</v>
      </c>
      <c r="F11" s="13"/>
    </row>
    <row r="12" spans="1:6" ht="47.25" x14ac:dyDescent="0.2">
      <c r="A12" s="13"/>
      <c r="B12" s="14"/>
      <c r="C12" s="13"/>
      <c r="D12" s="13"/>
      <c r="E12" s="15" t="s">
        <v>14</v>
      </c>
      <c r="F12" s="15" t="s">
        <v>15</v>
      </c>
    </row>
    <row r="13" spans="1:6" ht="15.75" x14ac:dyDescent="0.2">
      <c r="A13" s="16" t="s">
        <v>16</v>
      </c>
      <c r="B13" s="17" t="s">
        <v>17</v>
      </c>
      <c r="C13" s="18"/>
      <c r="D13" s="18"/>
      <c r="E13" s="18"/>
      <c r="F13" s="18"/>
    </row>
    <row r="14" spans="1:6" ht="15.75" x14ac:dyDescent="0.2">
      <c r="A14" s="16">
        <v>1</v>
      </c>
      <c r="B14" s="17" t="s">
        <v>18</v>
      </c>
      <c r="C14" s="19">
        <f>C16+C18+C28</f>
        <v>548296000</v>
      </c>
      <c r="D14" s="19">
        <f>D16+D18+D28</f>
        <v>548296000</v>
      </c>
      <c r="E14" s="20">
        <f>D14/C14</f>
        <v>1</v>
      </c>
      <c r="F14" s="20">
        <v>1</v>
      </c>
    </row>
    <row r="15" spans="1:6" ht="15.75" x14ac:dyDescent="0.25">
      <c r="A15" s="21" t="s">
        <v>19</v>
      </c>
      <c r="B15" s="22" t="s">
        <v>20</v>
      </c>
      <c r="C15" s="19">
        <v>0</v>
      </c>
      <c r="D15" s="19">
        <v>0</v>
      </c>
      <c r="E15" s="20">
        <v>0</v>
      </c>
      <c r="F15" s="20">
        <v>0</v>
      </c>
    </row>
    <row r="16" spans="1:6" ht="15.75" x14ac:dyDescent="0.25">
      <c r="A16" s="21" t="s">
        <v>21</v>
      </c>
      <c r="B16" s="22" t="s">
        <v>22</v>
      </c>
      <c r="C16" s="19">
        <f>SUM(C17:C17)</f>
        <v>0</v>
      </c>
      <c r="D16" s="19">
        <f>SUM(D17:D17)</f>
        <v>0</v>
      </c>
      <c r="E16" s="20">
        <f>E17</f>
        <v>0</v>
      </c>
      <c r="F16" s="20">
        <f>SUM(F17)</f>
        <v>0</v>
      </c>
    </row>
    <row r="17" spans="1:6" ht="15.75" x14ac:dyDescent="0.25">
      <c r="A17" s="23"/>
      <c r="B17" s="24" t="s">
        <v>23</v>
      </c>
      <c r="C17" s="25">
        <v>0</v>
      </c>
      <c r="D17" s="25">
        <v>0</v>
      </c>
      <c r="E17" s="26">
        <v>0</v>
      </c>
      <c r="F17" s="26">
        <v>0</v>
      </c>
    </row>
    <row r="18" spans="1:6" ht="15.75" x14ac:dyDescent="0.25">
      <c r="A18" s="21" t="s">
        <v>24</v>
      </c>
      <c r="B18" s="22" t="s">
        <v>25</v>
      </c>
      <c r="C18" s="19">
        <f>SUM(C19:C27)</f>
        <v>0</v>
      </c>
      <c r="D18" s="19">
        <f>SUM(D19:D27)</f>
        <v>0</v>
      </c>
      <c r="E18" s="20">
        <v>0</v>
      </c>
      <c r="F18" s="20">
        <v>0</v>
      </c>
    </row>
    <row r="19" spans="1:6" ht="15.75" x14ac:dyDescent="0.25">
      <c r="A19" s="21"/>
      <c r="B19" s="24" t="s">
        <v>26</v>
      </c>
      <c r="C19" s="25"/>
      <c r="D19" s="25">
        <f>C19</f>
        <v>0</v>
      </c>
      <c r="E19" s="26">
        <v>0</v>
      </c>
      <c r="F19" s="26">
        <v>0</v>
      </c>
    </row>
    <row r="20" spans="1:6" ht="15.75" x14ac:dyDescent="0.25">
      <c r="A20" s="21"/>
      <c r="B20" s="24" t="s">
        <v>27</v>
      </c>
      <c r="C20" s="25"/>
      <c r="D20" s="25">
        <f t="shared" ref="D20:D32" si="0">C20</f>
        <v>0</v>
      </c>
      <c r="E20" s="26">
        <v>0</v>
      </c>
      <c r="F20" s="26">
        <v>0</v>
      </c>
    </row>
    <row r="21" spans="1:6" ht="15.75" x14ac:dyDescent="0.25">
      <c r="A21" s="21"/>
      <c r="B21" s="24" t="s">
        <v>28</v>
      </c>
      <c r="C21" s="25"/>
      <c r="D21" s="25">
        <f t="shared" si="0"/>
        <v>0</v>
      </c>
      <c r="E21" s="26">
        <v>0</v>
      </c>
      <c r="F21" s="26">
        <v>0</v>
      </c>
    </row>
    <row r="22" spans="1:6" ht="15.75" x14ac:dyDescent="0.25">
      <c r="A22" s="21"/>
      <c r="B22" s="24" t="s">
        <v>29</v>
      </c>
      <c r="C22" s="25"/>
      <c r="D22" s="25">
        <f t="shared" si="0"/>
        <v>0</v>
      </c>
      <c r="E22" s="26">
        <v>0</v>
      </c>
      <c r="F22" s="26">
        <v>0</v>
      </c>
    </row>
    <row r="23" spans="1:6" ht="15.75" x14ac:dyDescent="0.25">
      <c r="A23" s="21"/>
      <c r="B23" s="24" t="s">
        <v>30</v>
      </c>
      <c r="C23" s="25"/>
      <c r="D23" s="25">
        <f t="shared" si="0"/>
        <v>0</v>
      </c>
      <c r="E23" s="26">
        <v>0</v>
      </c>
      <c r="F23" s="26">
        <v>0</v>
      </c>
    </row>
    <row r="24" spans="1:6" ht="15.75" x14ac:dyDescent="0.25">
      <c r="A24" s="21"/>
      <c r="B24" s="24" t="s">
        <v>31</v>
      </c>
      <c r="C24" s="25"/>
      <c r="D24" s="25">
        <f t="shared" si="0"/>
        <v>0</v>
      </c>
      <c r="E24" s="26">
        <v>0</v>
      </c>
      <c r="F24" s="26">
        <v>0</v>
      </c>
    </row>
    <row r="25" spans="1:6" ht="15.75" x14ac:dyDescent="0.25">
      <c r="A25" s="21"/>
      <c r="B25" s="24" t="s">
        <v>32</v>
      </c>
      <c r="C25" s="25"/>
      <c r="D25" s="25">
        <f t="shared" si="0"/>
        <v>0</v>
      </c>
      <c r="E25" s="26">
        <v>0</v>
      </c>
      <c r="F25" s="26">
        <v>0</v>
      </c>
    </row>
    <row r="26" spans="1:6" ht="15.75" x14ac:dyDescent="0.25">
      <c r="A26" s="21"/>
      <c r="B26" s="24" t="s">
        <v>33</v>
      </c>
      <c r="C26" s="25"/>
      <c r="D26" s="25">
        <f t="shared" si="0"/>
        <v>0</v>
      </c>
      <c r="E26" s="26">
        <v>0</v>
      </c>
      <c r="F26" s="26">
        <v>0</v>
      </c>
    </row>
    <row r="27" spans="1:6" ht="15.75" x14ac:dyDescent="0.25">
      <c r="A27" s="21"/>
      <c r="B27" s="24" t="s">
        <v>34</v>
      </c>
      <c r="C27" s="25"/>
      <c r="D27" s="25">
        <f t="shared" si="0"/>
        <v>0</v>
      </c>
      <c r="E27" s="26">
        <v>0</v>
      </c>
      <c r="F27" s="26">
        <v>0</v>
      </c>
    </row>
    <row r="28" spans="1:6" ht="15.75" x14ac:dyDescent="0.25">
      <c r="A28" s="21" t="s">
        <v>35</v>
      </c>
      <c r="B28" s="22" t="s">
        <v>36</v>
      </c>
      <c r="C28" s="19">
        <f>SUM(C29:C33)</f>
        <v>548296000</v>
      </c>
      <c r="D28" s="19">
        <f t="shared" si="0"/>
        <v>548296000</v>
      </c>
      <c r="E28" s="20">
        <f>D28/C28</f>
        <v>1</v>
      </c>
      <c r="F28" s="20">
        <f>1</f>
        <v>1</v>
      </c>
    </row>
    <row r="29" spans="1:6" ht="15.75" x14ac:dyDescent="0.25">
      <c r="A29" s="21"/>
      <c r="B29" s="24" t="s">
        <v>37</v>
      </c>
      <c r="C29" s="25">
        <v>548296000</v>
      </c>
      <c r="D29" s="25">
        <f t="shared" si="0"/>
        <v>548296000</v>
      </c>
      <c r="E29" s="26">
        <f>D29/C29</f>
        <v>1</v>
      </c>
      <c r="F29" s="26">
        <v>1</v>
      </c>
    </row>
    <row r="30" spans="1:6" ht="15.75" x14ac:dyDescent="0.25">
      <c r="A30" s="21"/>
      <c r="B30" s="24" t="s">
        <v>38</v>
      </c>
      <c r="C30" s="25"/>
      <c r="D30" s="25">
        <f t="shared" si="0"/>
        <v>0</v>
      </c>
      <c r="E30" s="26">
        <v>0</v>
      </c>
      <c r="F30" s="26">
        <v>0</v>
      </c>
    </row>
    <row r="31" spans="1:6" ht="15.75" x14ac:dyDescent="0.25">
      <c r="A31" s="21"/>
      <c r="B31" s="24" t="s">
        <v>39</v>
      </c>
      <c r="C31" s="25"/>
      <c r="D31" s="25">
        <f t="shared" si="0"/>
        <v>0</v>
      </c>
      <c r="E31" s="26">
        <v>0</v>
      </c>
      <c r="F31" s="26">
        <v>0</v>
      </c>
    </row>
    <row r="32" spans="1:6" ht="15.75" x14ac:dyDescent="0.25">
      <c r="A32" s="21"/>
      <c r="B32" s="24" t="s">
        <v>40</v>
      </c>
      <c r="C32" s="25"/>
      <c r="D32" s="25">
        <f t="shared" si="0"/>
        <v>0</v>
      </c>
      <c r="E32" s="26">
        <v>0</v>
      </c>
      <c r="F32" s="26">
        <v>0</v>
      </c>
    </row>
    <row r="33" spans="1:6" ht="15.75" x14ac:dyDescent="0.25">
      <c r="A33" s="21"/>
      <c r="B33" s="24" t="s">
        <v>41</v>
      </c>
      <c r="C33" s="25">
        <v>0</v>
      </c>
      <c r="D33" s="25">
        <v>0</v>
      </c>
      <c r="E33" s="26">
        <v>0</v>
      </c>
      <c r="F33" s="26">
        <v>0</v>
      </c>
    </row>
    <row r="34" spans="1:6" ht="15.75" x14ac:dyDescent="0.25">
      <c r="A34" s="23">
        <v>2</v>
      </c>
      <c r="B34" s="17" t="s">
        <v>42</v>
      </c>
      <c r="C34" s="27"/>
      <c r="D34" s="18">
        <f>SUM(D35:D37)</f>
        <v>0</v>
      </c>
      <c r="E34" s="20">
        <v>0</v>
      </c>
      <c r="F34" s="20">
        <v>0</v>
      </c>
    </row>
    <row r="35" spans="1:6" ht="15.75" x14ac:dyDescent="0.25">
      <c r="A35" s="21" t="s">
        <v>43</v>
      </c>
      <c r="B35" s="22" t="s">
        <v>44</v>
      </c>
      <c r="C35" s="25">
        <v>0</v>
      </c>
      <c r="D35" s="25">
        <v>0</v>
      </c>
      <c r="E35" s="26">
        <v>0</v>
      </c>
      <c r="F35" s="26">
        <v>0</v>
      </c>
    </row>
    <row r="36" spans="1:6" ht="15.75" x14ac:dyDescent="0.25">
      <c r="A36" s="21" t="s">
        <v>45</v>
      </c>
      <c r="B36" s="22" t="s">
        <v>46</v>
      </c>
      <c r="C36" s="25"/>
      <c r="D36" s="25">
        <f>SUM(D37:D37)</f>
        <v>0</v>
      </c>
      <c r="E36" s="26">
        <v>0</v>
      </c>
      <c r="F36" s="26">
        <v>0</v>
      </c>
    </row>
    <row r="37" spans="1:6" ht="15.75" x14ac:dyDescent="0.25">
      <c r="A37" s="23"/>
      <c r="B37" s="24" t="s">
        <v>23</v>
      </c>
      <c r="C37" s="25"/>
      <c r="D37" s="25">
        <v>0</v>
      </c>
      <c r="E37" s="26">
        <v>0</v>
      </c>
      <c r="F37" s="26">
        <v>0</v>
      </c>
    </row>
    <row r="38" spans="1:6" ht="15.75" x14ac:dyDescent="0.25">
      <c r="A38" s="21" t="s">
        <v>47</v>
      </c>
      <c r="B38" s="22" t="s">
        <v>48</v>
      </c>
      <c r="C38" s="18">
        <f>SUM(C39:C47)</f>
        <v>124834583</v>
      </c>
      <c r="D38" s="18">
        <f>SUM(D39:D47)</f>
        <v>124834583</v>
      </c>
      <c r="E38" s="20">
        <f t="shared" ref="E38:E51" si="1">D38/C38</f>
        <v>1</v>
      </c>
      <c r="F38" s="20">
        <v>1</v>
      </c>
    </row>
    <row r="39" spans="1:6" ht="15.75" x14ac:dyDescent="0.25">
      <c r="A39" s="21"/>
      <c r="B39" s="24" t="s">
        <v>26</v>
      </c>
      <c r="C39" s="25"/>
      <c r="D39" s="25">
        <f>C39</f>
        <v>0</v>
      </c>
      <c r="E39" s="26">
        <v>0</v>
      </c>
      <c r="F39" s="26">
        <v>0</v>
      </c>
    </row>
    <row r="40" spans="1:6" ht="15.75" x14ac:dyDescent="0.25">
      <c r="A40" s="21"/>
      <c r="B40" s="24" t="s">
        <v>27</v>
      </c>
      <c r="C40" s="25">
        <v>11744717</v>
      </c>
      <c r="D40" s="25">
        <f t="shared" ref="D40:D47" si="2">C40</f>
        <v>11744717</v>
      </c>
      <c r="E40" s="26">
        <f t="shared" si="1"/>
        <v>1</v>
      </c>
      <c r="F40" s="26">
        <v>1</v>
      </c>
    </row>
    <row r="41" spans="1:6" ht="15.75" x14ac:dyDescent="0.25">
      <c r="A41" s="21"/>
      <c r="B41" s="24" t="s">
        <v>28</v>
      </c>
      <c r="C41" s="25">
        <v>4449291</v>
      </c>
      <c r="D41" s="25">
        <f t="shared" si="2"/>
        <v>4449291</v>
      </c>
      <c r="E41" s="26">
        <f t="shared" si="1"/>
        <v>1</v>
      </c>
      <c r="F41" s="26">
        <v>1</v>
      </c>
    </row>
    <row r="42" spans="1:6" ht="15.75" x14ac:dyDescent="0.25">
      <c r="A42" s="21"/>
      <c r="B42" s="24" t="s">
        <v>29</v>
      </c>
      <c r="C42" s="25">
        <v>769798</v>
      </c>
      <c r="D42" s="25">
        <f t="shared" si="2"/>
        <v>769798</v>
      </c>
      <c r="E42" s="26">
        <f t="shared" si="1"/>
        <v>1</v>
      </c>
      <c r="F42" s="26">
        <v>1</v>
      </c>
    </row>
    <row r="43" spans="1:6" ht="15.75" x14ac:dyDescent="0.25">
      <c r="A43" s="21"/>
      <c r="B43" s="24" t="s">
        <v>30</v>
      </c>
      <c r="C43" s="25">
        <v>0</v>
      </c>
      <c r="D43" s="25">
        <f t="shared" si="2"/>
        <v>0</v>
      </c>
      <c r="E43" s="26">
        <v>0</v>
      </c>
      <c r="F43" s="26">
        <v>0</v>
      </c>
    </row>
    <row r="44" spans="1:6" ht="15.75" x14ac:dyDescent="0.25">
      <c r="A44" s="21"/>
      <c r="B44" s="24" t="s">
        <v>31</v>
      </c>
      <c r="C44" s="25">
        <v>98080777</v>
      </c>
      <c r="D44" s="25">
        <f t="shared" si="2"/>
        <v>98080777</v>
      </c>
      <c r="E44" s="26">
        <f t="shared" si="1"/>
        <v>1</v>
      </c>
      <c r="F44" s="26">
        <v>1</v>
      </c>
    </row>
    <row r="45" spans="1:6" ht="15.75" x14ac:dyDescent="0.25">
      <c r="A45" s="21"/>
      <c r="B45" s="24" t="s">
        <v>32</v>
      </c>
      <c r="C45" s="25">
        <v>1320000</v>
      </c>
      <c r="D45" s="25">
        <f t="shared" si="2"/>
        <v>1320000</v>
      </c>
      <c r="E45" s="26">
        <f t="shared" si="1"/>
        <v>1</v>
      </c>
      <c r="F45" s="26">
        <v>1</v>
      </c>
    </row>
    <row r="46" spans="1:6" ht="15.75" x14ac:dyDescent="0.25">
      <c r="A46" s="21"/>
      <c r="B46" s="24" t="s">
        <v>33</v>
      </c>
      <c r="C46" s="25">
        <v>8470000</v>
      </c>
      <c r="D46" s="25">
        <f t="shared" si="2"/>
        <v>8470000</v>
      </c>
      <c r="E46" s="26">
        <f t="shared" si="1"/>
        <v>1</v>
      </c>
      <c r="F46" s="26">
        <v>1</v>
      </c>
    </row>
    <row r="47" spans="1:6" ht="15.75" x14ac:dyDescent="0.25">
      <c r="A47" s="21"/>
      <c r="B47" s="24" t="s">
        <v>34</v>
      </c>
      <c r="C47" s="25">
        <v>0</v>
      </c>
      <c r="D47" s="25">
        <f t="shared" si="2"/>
        <v>0</v>
      </c>
      <c r="E47" s="26">
        <v>0</v>
      </c>
      <c r="F47" s="26">
        <v>0</v>
      </c>
    </row>
    <row r="48" spans="1:6" ht="15.75" x14ac:dyDescent="0.25">
      <c r="A48" s="21" t="s">
        <v>49</v>
      </c>
      <c r="B48" s="22" t="s">
        <v>36</v>
      </c>
      <c r="C48" s="18">
        <f>SUM(C49:C53)</f>
        <v>578007091</v>
      </c>
      <c r="D48" s="18">
        <f>SUM(D49:D53)</f>
        <v>578007091</v>
      </c>
      <c r="E48" s="20">
        <f t="shared" si="1"/>
        <v>1</v>
      </c>
      <c r="F48" s="20">
        <v>1</v>
      </c>
    </row>
    <row r="49" spans="1:6" ht="15.75" x14ac:dyDescent="0.25">
      <c r="A49" s="21"/>
      <c r="B49" s="24" t="s">
        <v>37</v>
      </c>
      <c r="C49" s="25">
        <v>548296000</v>
      </c>
      <c r="D49" s="25">
        <f>C49</f>
        <v>548296000</v>
      </c>
      <c r="E49" s="26">
        <f t="shared" si="1"/>
        <v>1</v>
      </c>
      <c r="F49" s="26">
        <v>1</v>
      </c>
    </row>
    <row r="50" spans="1:6" ht="15.75" x14ac:dyDescent="0.25">
      <c r="A50" s="21"/>
      <c r="B50" s="24" t="s">
        <v>38</v>
      </c>
      <c r="C50" s="25">
        <v>2591896</v>
      </c>
      <c r="D50" s="25">
        <f>C50</f>
        <v>2591896</v>
      </c>
      <c r="E50" s="26">
        <f t="shared" si="1"/>
        <v>1</v>
      </c>
      <c r="F50" s="26">
        <v>1</v>
      </c>
    </row>
    <row r="51" spans="1:6" ht="15.75" x14ac:dyDescent="0.25">
      <c r="A51" s="21"/>
      <c r="B51" s="24" t="s">
        <v>39</v>
      </c>
      <c r="C51" s="25">
        <v>27119195</v>
      </c>
      <c r="D51" s="25">
        <f>C51</f>
        <v>27119195</v>
      </c>
      <c r="E51" s="26">
        <f t="shared" si="1"/>
        <v>1</v>
      </c>
      <c r="F51" s="26">
        <v>1</v>
      </c>
    </row>
    <row r="52" spans="1:6" ht="15.75" x14ac:dyDescent="0.25">
      <c r="A52" s="21"/>
      <c r="B52" s="24" t="s">
        <v>40</v>
      </c>
      <c r="C52" s="25">
        <v>0</v>
      </c>
      <c r="D52" s="25">
        <f>C52</f>
        <v>0</v>
      </c>
      <c r="E52" s="26">
        <v>0</v>
      </c>
      <c r="F52" s="26">
        <v>0</v>
      </c>
    </row>
    <row r="53" spans="1:6" ht="15.75" x14ac:dyDescent="0.25">
      <c r="A53" s="21"/>
      <c r="B53" s="24" t="s">
        <v>41</v>
      </c>
      <c r="C53" s="25">
        <f>C33</f>
        <v>0</v>
      </c>
      <c r="D53" s="25">
        <f>D33</f>
        <v>0</v>
      </c>
      <c r="E53" s="26">
        <v>0</v>
      </c>
      <c r="F53" s="26">
        <v>0</v>
      </c>
    </row>
    <row r="54" spans="1:6" ht="15.75" x14ac:dyDescent="0.25">
      <c r="A54" s="23">
        <v>3</v>
      </c>
      <c r="B54" s="28" t="s">
        <v>50</v>
      </c>
      <c r="C54" s="19">
        <f>C55+C56+C58</f>
        <v>0</v>
      </c>
      <c r="D54" s="19">
        <f>D55+D56+D58</f>
        <v>0</v>
      </c>
      <c r="E54" s="20">
        <v>0</v>
      </c>
      <c r="F54" s="20">
        <v>0</v>
      </c>
    </row>
    <row r="55" spans="1:6" ht="15.75" x14ac:dyDescent="0.25">
      <c r="A55" s="21" t="s">
        <v>51</v>
      </c>
      <c r="B55" s="22" t="s">
        <v>52</v>
      </c>
      <c r="C55" s="29">
        <v>0</v>
      </c>
      <c r="D55" s="29">
        <v>0</v>
      </c>
      <c r="E55" s="26">
        <v>0</v>
      </c>
      <c r="F55" s="26">
        <v>0</v>
      </c>
    </row>
    <row r="56" spans="1:6" ht="15.75" x14ac:dyDescent="0.25">
      <c r="A56" s="21" t="s">
        <v>53</v>
      </c>
      <c r="B56" s="22" t="s">
        <v>46</v>
      </c>
      <c r="C56" s="19">
        <f>C57</f>
        <v>0</v>
      </c>
      <c r="D56" s="19">
        <f>D57</f>
        <v>0</v>
      </c>
      <c r="E56" s="20">
        <v>0</v>
      </c>
      <c r="F56" s="20">
        <v>0</v>
      </c>
    </row>
    <row r="57" spans="1:6" ht="15.75" x14ac:dyDescent="0.25">
      <c r="A57" s="21"/>
      <c r="B57" s="22" t="s">
        <v>23</v>
      </c>
      <c r="C57" s="25">
        <f>C17-C37</f>
        <v>0</v>
      </c>
      <c r="D57" s="25">
        <f>D17-D37</f>
        <v>0</v>
      </c>
      <c r="E57" s="26">
        <v>0</v>
      </c>
      <c r="F57" s="26">
        <v>0</v>
      </c>
    </row>
    <row r="58" spans="1:6" ht="15.75" x14ac:dyDescent="0.25">
      <c r="A58" s="21" t="s">
        <v>54</v>
      </c>
      <c r="B58" s="22" t="s">
        <v>55</v>
      </c>
      <c r="C58" s="19">
        <f>SUM(C59:C68)</f>
        <v>0</v>
      </c>
      <c r="D58" s="19">
        <f>SUM(D59:D68)</f>
        <v>0</v>
      </c>
      <c r="E58" s="26">
        <v>0</v>
      </c>
      <c r="F58" s="26">
        <v>0</v>
      </c>
    </row>
    <row r="59" spans="1:6" ht="15.75" x14ac:dyDescent="0.25">
      <c r="A59" s="21"/>
      <c r="B59" s="24" t="s">
        <v>26</v>
      </c>
      <c r="C59" s="25">
        <v>0</v>
      </c>
      <c r="D59" s="25">
        <v>0</v>
      </c>
      <c r="E59" s="26">
        <v>0</v>
      </c>
      <c r="F59" s="26">
        <v>0</v>
      </c>
    </row>
    <row r="60" spans="1:6" ht="15.75" x14ac:dyDescent="0.25">
      <c r="A60" s="21"/>
      <c r="B60" s="24" t="s">
        <v>56</v>
      </c>
      <c r="C60" s="25">
        <v>0</v>
      </c>
      <c r="D60" s="25">
        <v>0</v>
      </c>
      <c r="E60" s="26">
        <v>0</v>
      </c>
      <c r="F60" s="26">
        <v>0</v>
      </c>
    </row>
    <row r="61" spans="1:6" ht="15.75" x14ac:dyDescent="0.25">
      <c r="A61" s="21"/>
      <c r="B61" s="24" t="s">
        <v>27</v>
      </c>
      <c r="C61" s="25">
        <v>0</v>
      </c>
      <c r="D61" s="25">
        <v>0</v>
      </c>
      <c r="E61" s="26">
        <v>0</v>
      </c>
      <c r="F61" s="26">
        <v>0</v>
      </c>
    </row>
    <row r="62" spans="1:6" ht="15.75" x14ac:dyDescent="0.25">
      <c r="A62" s="21"/>
      <c r="B62" s="24" t="s">
        <v>29</v>
      </c>
      <c r="C62" s="25">
        <v>0</v>
      </c>
      <c r="D62" s="25">
        <v>0</v>
      </c>
      <c r="E62" s="26">
        <v>0</v>
      </c>
      <c r="F62" s="26">
        <v>0</v>
      </c>
    </row>
    <row r="63" spans="1:6" ht="15.75" x14ac:dyDescent="0.25">
      <c r="A63" s="21"/>
      <c r="B63" s="24" t="s">
        <v>31</v>
      </c>
      <c r="C63" s="25">
        <v>0</v>
      </c>
      <c r="D63" s="25">
        <v>0</v>
      </c>
      <c r="E63" s="26">
        <v>0</v>
      </c>
      <c r="F63" s="26">
        <v>0</v>
      </c>
    </row>
    <row r="64" spans="1:6" ht="15.75" x14ac:dyDescent="0.25">
      <c r="A64" s="21"/>
      <c r="B64" s="24" t="s">
        <v>32</v>
      </c>
      <c r="C64" s="25">
        <v>0</v>
      </c>
      <c r="D64" s="25">
        <v>0</v>
      </c>
      <c r="E64" s="26">
        <v>0</v>
      </c>
      <c r="F64" s="26">
        <v>0</v>
      </c>
    </row>
    <row r="65" spans="1:6" ht="15.75" x14ac:dyDescent="0.25">
      <c r="A65" s="21"/>
      <c r="B65" s="24" t="s">
        <v>33</v>
      </c>
      <c r="C65" s="25">
        <v>0</v>
      </c>
      <c r="D65" s="25">
        <v>0</v>
      </c>
      <c r="E65" s="26">
        <v>0</v>
      </c>
      <c r="F65" s="26">
        <v>0</v>
      </c>
    </row>
    <row r="66" spans="1:6" ht="15.75" x14ac:dyDescent="0.25">
      <c r="A66" s="21"/>
      <c r="B66" s="24" t="s">
        <v>34</v>
      </c>
      <c r="C66" s="25">
        <v>0</v>
      </c>
      <c r="D66" s="25">
        <v>0</v>
      </c>
      <c r="E66" s="26">
        <v>0</v>
      </c>
      <c r="F66" s="26">
        <v>0</v>
      </c>
    </row>
    <row r="67" spans="1:6" ht="15.75" x14ac:dyDescent="0.25">
      <c r="A67" s="21"/>
      <c r="B67" s="24" t="s">
        <v>57</v>
      </c>
      <c r="C67" s="25">
        <v>0</v>
      </c>
      <c r="D67" s="25">
        <v>0</v>
      </c>
      <c r="E67" s="26">
        <v>0</v>
      </c>
      <c r="F67" s="26">
        <v>0</v>
      </c>
    </row>
    <row r="68" spans="1:6" ht="15.75" x14ac:dyDescent="0.25">
      <c r="A68" s="21"/>
      <c r="B68" s="24" t="s">
        <v>58</v>
      </c>
      <c r="C68" s="25">
        <v>0</v>
      </c>
      <c r="D68" s="25">
        <v>0</v>
      </c>
      <c r="E68" s="26">
        <v>0</v>
      </c>
      <c r="F68" s="26">
        <v>0</v>
      </c>
    </row>
    <row r="69" spans="1:6" ht="15.75" x14ac:dyDescent="0.25">
      <c r="A69" s="21" t="s">
        <v>59</v>
      </c>
      <c r="B69" s="22" t="s">
        <v>36</v>
      </c>
      <c r="C69" s="19">
        <f>SUM(C70:C74)</f>
        <v>0</v>
      </c>
      <c r="D69" s="19">
        <f>SUM(D70:D74)</f>
        <v>0</v>
      </c>
      <c r="E69" s="26">
        <v>0</v>
      </c>
      <c r="F69" s="26">
        <v>0</v>
      </c>
    </row>
    <row r="70" spans="1:6" ht="15.75" x14ac:dyDescent="0.25">
      <c r="A70" s="21"/>
      <c r="B70" s="24" t="s">
        <v>37</v>
      </c>
      <c r="C70" s="25">
        <v>0</v>
      </c>
      <c r="D70" s="25">
        <v>0</v>
      </c>
      <c r="E70" s="26">
        <v>0</v>
      </c>
      <c r="F70" s="26">
        <v>0</v>
      </c>
    </row>
    <row r="71" spans="1:6" ht="15.75" x14ac:dyDescent="0.25">
      <c r="A71" s="21"/>
      <c r="B71" s="24" t="s">
        <v>38</v>
      </c>
      <c r="C71" s="25">
        <v>0</v>
      </c>
      <c r="D71" s="25">
        <v>0</v>
      </c>
      <c r="E71" s="26">
        <v>0</v>
      </c>
      <c r="F71" s="26">
        <v>0</v>
      </c>
    </row>
    <row r="72" spans="1:6" ht="15.75" x14ac:dyDescent="0.25">
      <c r="A72" s="21"/>
      <c r="B72" s="24" t="s">
        <v>39</v>
      </c>
      <c r="C72" s="25">
        <v>0</v>
      </c>
      <c r="D72" s="25">
        <v>0</v>
      </c>
      <c r="E72" s="26">
        <v>0</v>
      </c>
      <c r="F72" s="26">
        <v>0</v>
      </c>
    </row>
    <row r="73" spans="1:6" ht="15.75" x14ac:dyDescent="0.25">
      <c r="A73" s="21"/>
      <c r="B73" s="24" t="s">
        <v>40</v>
      </c>
      <c r="C73" s="25">
        <v>0</v>
      </c>
      <c r="D73" s="25">
        <v>0</v>
      </c>
      <c r="E73" s="26">
        <v>0</v>
      </c>
      <c r="F73" s="26">
        <v>0</v>
      </c>
    </row>
    <row r="74" spans="1:6" ht="15.75" x14ac:dyDescent="0.25">
      <c r="A74" s="21"/>
      <c r="B74" s="24" t="s">
        <v>41</v>
      </c>
      <c r="C74" s="25">
        <v>0</v>
      </c>
      <c r="D74" s="25">
        <v>0</v>
      </c>
      <c r="E74" s="26">
        <v>0</v>
      </c>
      <c r="F74" s="26">
        <v>0</v>
      </c>
    </row>
    <row r="75" spans="1:6" ht="15.75" x14ac:dyDescent="0.25">
      <c r="A75" s="23" t="s">
        <v>60</v>
      </c>
      <c r="B75" s="28" t="s">
        <v>61</v>
      </c>
      <c r="C75" s="19"/>
      <c r="D75" s="19"/>
      <c r="E75" s="26"/>
      <c r="F75" s="26"/>
    </row>
    <row r="76" spans="1:6" ht="15.75" x14ac:dyDescent="0.25">
      <c r="A76" s="23">
        <v>1</v>
      </c>
      <c r="B76" s="30" t="s">
        <v>62</v>
      </c>
      <c r="C76" s="31">
        <v>4522858000</v>
      </c>
      <c r="D76" s="31">
        <v>4522858000</v>
      </c>
      <c r="E76" s="20">
        <f>D76/C76</f>
        <v>1</v>
      </c>
      <c r="F76" s="20">
        <v>1</v>
      </c>
    </row>
    <row r="77" spans="1:6" ht="15.75" x14ac:dyDescent="0.25">
      <c r="A77" s="23"/>
      <c r="B77" s="28" t="s">
        <v>63</v>
      </c>
      <c r="C77" s="31">
        <f>C78+C82+C88+C94+C97+C100+C103+C108+C110+C114+C117+C123</f>
        <v>862091517</v>
      </c>
      <c r="D77" s="31">
        <f>D78+D82+D88+D94+D97+D100+D103+D108+D110+D114+D117+D123</f>
        <v>862091517</v>
      </c>
      <c r="E77" s="20">
        <v>1</v>
      </c>
      <c r="F77" s="20">
        <v>1</v>
      </c>
    </row>
    <row r="78" spans="1:6" ht="15.75" x14ac:dyDescent="0.25">
      <c r="A78" s="23"/>
      <c r="B78" s="32" t="s">
        <v>64</v>
      </c>
      <c r="C78" s="33">
        <f>SUM(C79:C81)</f>
        <v>456364110</v>
      </c>
      <c r="D78" s="33">
        <f>SUM(D79:D81)</f>
        <v>456364110</v>
      </c>
      <c r="E78" s="20">
        <v>1</v>
      </c>
      <c r="F78" s="20">
        <v>1</v>
      </c>
    </row>
    <row r="79" spans="1:6" ht="15.75" x14ac:dyDescent="0.25">
      <c r="A79" s="21"/>
      <c r="B79" s="34" t="s">
        <v>65</v>
      </c>
      <c r="C79" s="35">
        <v>380329640</v>
      </c>
      <c r="D79" s="36">
        <f>C79</f>
        <v>380329640</v>
      </c>
      <c r="E79" s="26">
        <v>1</v>
      </c>
      <c r="F79" s="26">
        <v>1</v>
      </c>
    </row>
    <row r="80" spans="1:6" ht="15.75" x14ac:dyDescent="0.25">
      <c r="A80" s="21"/>
      <c r="B80" s="34" t="s">
        <v>66</v>
      </c>
      <c r="C80" s="35">
        <v>76034470</v>
      </c>
      <c r="D80" s="36">
        <f t="shared" ref="D80:D93" si="3">C80</f>
        <v>76034470</v>
      </c>
      <c r="E80" s="26">
        <v>1</v>
      </c>
      <c r="F80" s="26">
        <v>1</v>
      </c>
    </row>
    <row r="81" spans="1:6" ht="15.75" x14ac:dyDescent="0.25">
      <c r="A81" s="21"/>
      <c r="B81" s="34" t="s">
        <v>67</v>
      </c>
      <c r="C81" s="35"/>
      <c r="D81" s="36">
        <f t="shared" si="3"/>
        <v>0</v>
      </c>
      <c r="E81" s="26">
        <v>0</v>
      </c>
      <c r="F81" s="26">
        <v>0</v>
      </c>
    </row>
    <row r="82" spans="1:6" ht="15.75" x14ac:dyDescent="0.25">
      <c r="A82" s="23"/>
      <c r="B82" s="32" t="s">
        <v>68</v>
      </c>
      <c r="C82" s="33">
        <f>SUM(C83:C87)</f>
        <v>195333463</v>
      </c>
      <c r="D82" s="33">
        <f t="shared" si="3"/>
        <v>195333463</v>
      </c>
      <c r="E82" s="20">
        <v>1</v>
      </c>
      <c r="F82" s="20">
        <v>1</v>
      </c>
    </row>
    <row r="83" spans="1:6" ht="15.75" x14ac:dyDescent="0.25">
      <c r="A83" s="21"/>
      <c r="B83" s="34" t="s">
        <v>69</v>
      </c>
      <c r="C83" s="35">
        <v>7998223</v>
      </c>
      <c r="D83" s="36">
        <f t="shared" si="3"/>
        <v>7998223</v>
      </c>
      <c r="E83" s="26">
        <v>1</v>
      </c>
      <c r="F83" s="26">
        <v>1</v>
      </c>
    </row>
    <row r="84" spans="1:6" ht="15.75" x14ac:dyDescent="0.25">
      <c r="A84" s="21"/>
      <c r="B84" s="34" t="s">
        <v>70</v>
      </c>
      <c r="C84" s="35"/>
      <c r="D84" s="36">
        <f t="shared" si="3"/>
        <v>0</v>
      </c>
      <c r="E84" s="26">
        <v>0</v>
      </c>
      <c r="F84" s="26">
        <v>0</v>
      </c>
    </row>
    <row r="85" spans="1:6" ht="15.75" x14ac:dyDescent="0.25">
      <c r="A85" s="21"/>
      <c r="B85" s="34" t="s">
        <v>71</v>
      </c>
      <c r="C85" s="35">
        <v>143772201</v>
      </c>
      <c r="D85" s="36">
        <f t="shared" si="3"/>
        <v>143772201</v>
      </c>
      <c r="E85" s="26">
        <v>1</v>
      </c>
      <c r="F85" s="26">
        <v>1</v>
      </c>
    </row>
    <row r="86" spans="1:6" ht="15.75" x14ac:dyDescent="0.25">
      <c r="A86" s="21"/>
      <c r="B86" s="34" t="s">
        <v>72</v>
      </c>
      <c r="C86" s="35">
        <f>1341000+2502000</f>
        <v>3843000</v>
      </c>
      <c r="D86" s="36">
        <f t="shared" si="3"/>
        <v>3843000</v>
      </c>
      <c r="E86" s="26">
        <v>1</v>
      </c>
      <c r="F86" s="26">
        <v>1</v>
      </c>
    </row>
    <row r="87" spans="1:6" ht="15.75" x14ac:dyDescent="0.25">
      <c r="A87" s="21"/>
      <c r="B87" s="34" t="s">
        <v>73</v>
      </c>
      <c r="C87" s="35">
        <v>39720039</v>
      </c>
      <c r="D87" s="36">
        <f t="shared" si="3"/>
        <v>39720039</v>
      </c>
      <c r="E87" s="26">
        <v>1</v>
      </c>
      <c r="F87" s="26">
        <v>1</v>
      </c>
    </row>
    <row r="88" spans="1:6" ht="15.75" x14ac:dyDescent="0.25">
      <c r="A88" s="23"/>
      <c r="B88" s="32" t="s">
        <v>74</v>
      </c>
      <c r="C88" s="33">
        <f>SUM(C89:C93)</f>
        <v>118212349</v>
      </c>
      <c r="D88" s="33">
        <f t="shared" si="3"/>
        <v>118212349</v>
      </c>
      <c r="E88" s="20">
        <v>1</v>
      </c>
      <c r="F88" s="20">
        <v>1</v>
      </c>
    </row>
    <row r="89" spans="1:6" ht="15.75" x14ac:dyDescent="0.25">
      <c r="A89" s="21"/>
      <c r="B89" s="34" t="s">
        <v>75</v>
      </c>
      <c r="C89" s="37">
        <v>85694085</v>
      </c>
      <c r="D89" s="36">
        <f t="shared" si="3"/>
        <v>85694085</v>
      </c>
      <c r="E89" s="26">
        <v>1</v>
      </c>
      <c r="F89" s="26">
        <v>1</v>
      </c>
    </row>
    <row r="90" spans="1:6" ht="15.75" x14ac:dyDescent="0.25">
      <c r="A90" s="21"/>
      <c r="B90" s="34" t="s">
        <v>76</v>
      </c>
      <c r="C90" s="35">
        <v>15122486</v>
      </c>
      <c r="D90" s="36">
        <f t="shared" si="3"/>
        <v>15122486</v>
      </c>
      <c r="E90" s="26">
        <v>1</v>
      </c>
      <c r="F90" s="26">
        <v>1</v>
      </c>
    </row>
    <row r="91" spans="1:6" ht="15.75" x14ac:dyDescent="0.25">
      <c r="A91" s="21"/>
      <c r="B91" s="34" t="s">
        <v>77</v>
      </c>
      <c r="C91" s="35">
        <v>10081658</v>
      </c>
      <c r="D91" s="36">
        <f t="shared" si="3"/>
        <v>10081658</v>
      </c>
      <c r="E91" s="26">
        <v>1</v>
      </c>
      <c r="F91" s="26">
        <v>1</v>
      </c>
    </row>
    <row r="92" spans="1:6" ht="15.75" x14ac:dyDescent="0.25">
      <c r="A92" s="21"/>
      <c r="B92" s="34" t="s">
        <v>78</v>
      </c>
      <c r="C92" s="35">
        <v>4793707</v>
      </c>
      <c r="D92" s="36">
        <f t="shared" si="3"/>
        <v>4793707</v>
      </c>
      <c r="E92" s="26">
        <v>1</v>
      </c>
      <c r="F92" s="26">
        <v>1</v>
      </c>
    </row>
    <row r="93" spans="1:6" ht="15.75" x14ac:dyDescent="0.25">
      <c r="A93" s="21"/>
      <c r="B93" s="34" t="s">
        <v>79</v>
      </c>
      <c r="C93" s="35">
        <v>2520413</v>
      </c>
      <c r="D93" s="36">
        <f t="shared" si="3"/>
        <v>2520413</v>
      </c>
      <c r="E93" s="26">
        <v>1</v>
      </c>
      <c r="F93" s="26">
        <v>1</v>
      </c>
    </row>
    <row r="94" spans="1:6" ht="15.75" x14ac:dyDescent="0.25">
      <c r="A94" s="23"/>
      <c r="B94" s="32" t="s">
        <v>80</v>
      </c>
      <c r="C94" s="33">
        <f>SUM(C95:C96)</f>
        <v>47250000</v>
      </c>
      <c r="D94" s="33">
        <f>SUM(D95:D96)</f>
        <v>47250000</v>
      </c>
      <c r="E94" s="20">
        <v>1</v>
      </c>
      <c r="F94" s="20">
        <v>1</v>
      </c>
    </row>
    <row r="95" spans="1:6" ht="15.75" x14ac:dyDescent="0.25">
      <c r="A95" s="21"/>
      <c r="B95" s="34" t="s">
        <v>81</v>
      </c>
      <c r="C95" s="36"/>
      <c r="D95" s="36">
        <v>0</v>
      </c>
      <c r="E95" s="26"/>
      <c r="F95" s="26"/>
    </row>
    <row r="96" spans="1:6" ht="15.75" x14ac:dyDescent="0.25">
      <c r="A96" s="21"/>
      <c r="B96" s="34" t="s">
        <v>82</v>
      </c>
      <c r="C96" s="35">
        <v>47250000</v>
      </c>
      <c r="D96" s="36">
        <f t="shared" ref="D96:D109" si="4">C96</f>
        <v>47250000</v>
      </c>
      <c r="E96" s="26">
        <v>1</v>
      </c>
      <c r="F96" s="26">
        <v>1</v>
      </c>
    </row>
    <row r="97" spans="1:6" ht="15.75" x14ac:dyDescent="0.25">
      <c r="A97" s="23"/>
      <c r="B97" s="32" t="s">
        <v>83</v>
      </c>
      <c r="C97" s="33">
        <f>SUM(C98:C99)</f>
        <v>0</v>
      </c>
      <c r="D97" s="36">
        <f t="shared" si="4"/>
        <v>0</v>
      </c>
      <c r="E97" s="20">
        <v>0</v>
      </c>
      <c r="F97" s="20">
        <v>0</v>
      </c>
    </row>
    <row r="98" spans="1:6" ht="15.75" x14ac:dyDescent="0.25">
      <c r="A98" s="21"/>
      <c r="B98" s="34" t="s">
        <v>84</v>
      </c>
      <c r="C98" s="36"/>
      <c r="D98" s="36">
        <f t="shared" si="4"/>
        <v>0</v>
      </c>
      <c r="E98" s="26">
        <v>0</v>
      </c>
      <c r="F98" s="26">
        <v>0</v>
      </c>
    </row>
    <row r="99" spans="1:6" ht="15.75" x14ac:dyDescent="0.25">
      <c r="A99" s="21"/>
      <c r="B99" s="34" t="s">
        <v>85</v>
      </c>
      <c r="C99" s="36"/>
      <c r="D99" s="36">
        <f t="shared" si="4"/>
        <v>0</v>
      </c>
      <c r="E99" s="26">
        <v>0</v>
      </c>
      <c r="F99" s="26">
        <v>0</v>
      </c>
    </row>
    <row r="100" spans="1:6" ht="15.75" x14ac:dyDescent="0.25">
      <c r="A100" s="23"/>
      <c r="B100" s="32" t="s">
        <v>86</v>
      </c>
      <c r="C100" s="33">
        <f>SUM(C101:C102)</f>
        <v>0</v>
      </c>
      <c r="D100" s="33">
        <f t="shared" si="4"/>
        <v>0</v>
      </c>
      <c r="E100" s="20">
        <v>0</v>
      </c>
      <c r="F100" s="20">
        <v>0</v>
      </c>
    </row>
    <row r="101" spans="1:6" ht="15.75" x14ac:dyDescent="0.25">
      <c r="A101" s="21"/>
      <c r="B101" s="34" t="s">
        <v>87</v>
      </c>
      <c r="C101" s="36"/>
      <c r="D101" s="36">
        <f t="shared" si="4"/>
        <v>0</v>
      </c>
      <c r="E101" s="26">
        <v>0</v>
      </c>
      <c r="F101" s="26">
        <v>0</v>
      </c>
    </row>
    <row r="102" spans="1:6" ht="15.75" x14ac:dyDescent="0.25">
      <c r="A102" s="21"/>
      <c r="B102" s="34" t="s">
        <v>88</v>
      </c>
      <c r="C102" s="36"/>
      <c r="D102" s="36">
        <f t="shared" si="4"/>
        <v>0</v>
      </c>
      <c r="E102" s="26"/>
      <c r="F102" s="26"/>
    </row>
    <row r="103" spans="1:6" ht="15.75" x14ac:dyDescent="0.25">
      <c r="A103" s="23"/>
      <c r="B103" s="32" t="s">
        <v>89</v>
      </c>
      <c r="C103" s="33">
        <f>SUM(C104:C107)</f>
        <v>0</v>
      </c>
      <c r="D103" s="36">
        <f t="shared" si="4"/>
        <v>0</v>
      </c>
      <c r="E103" s="20">
        <v>0</v>
      </c>
      <c r="F103" s="20">
        <v>0</v>
      </c>
    </row>
    <row r="104" spans="1:6" ht="15.75" x14ac:dyDescent="0.25">
      <c r="A104" s="21"/>
      <c r="B104" s="34" t="s">
        <v>90</v>
      </c>
      <c r="C104" s="36"/>
      <c r="D104" s="36">
        <f t="shared" si="4"/>
        <v>0</v>
      </c>
      <c r="E104" s="26">
        <v>0</v>
      </c>
      <c r="F104" s="26">
        <v>0</v>
      </c>
    </row>
    <row r="105" spans="1:6" ht="15.75" x14ac:dyDescent="0.25">
      <c r="A105" s="21"/>
      <c r="B105" s="34" t="s">
        <v>91</v>
      </c>
      <c r="C105" s="36"/>
      <c r="D105" s="36">
        <f t="shared" si="4"/>
        <v>0</v>
      </c>
      <c r="E105" s="26">
        <v>0</v>
      </c>
      <c r="F105" s="26">
        <v>0</v>
      </c>
    </row>
    <row r="106" spans="1:6" ht="15.75" x14ac:dyDescent="0.25">
      <c r="A106" s="21"/>
      <c r="B106" s="34" t="s">
        <v>92</v>
      </c>
      <c r="C106" s="36"/>
      <c r="D106" s="36">
        <f t="shared" si="4"/>
        <v>0</v>
      </c>
      <c r="E106" s="26">
        <v>0</v>
      </c>
      <c r="F106" s="26">
        <v>0</v>
      </c>
    </row>
    <row r="107" spans="1:6" ht="15.75" x14ac:dyDescent="0.25">
      <c r="A107" s="21"/>
      <c r="B107" s="34" t="s">
        <v>93</v>
      </c>
      <c r="C107" s="36"/>
      <c r="D107" s="36">
        <f t="shared" si="4"/>
        <v>0</v>
      </c>
      <c r="E107" s="26">
        <v>0</v>
      </c>
      <c r="F107" s="26">
        <v>0</v>
      </c>
    </row>
    <row r="108" spans="1:6" ht="15.75" x14ac:dyDescent="0.25">
      <c r="A108" s="23"/>
      <c r="B108" s="32" t="s">
        <v>94</v>
      </c>
      <c r="C108" s="33">
        <f>C109</f>
        <v>4500000</v>
      </c>
      <c r="D108" s="33">
        <f t="shared" si="4"/>
        <v>4500000</v>
      </c>
      <c r="E108" s="20">
        <f>D108/C108</f>
        <v>1</v>
      </c>
      <c r="F108" s="20">
        <v>1</v>
      </c>
    </row>
    <row r="109" spans="1:6" ht="15.75" x14ac:dyDescent="0.25">
      <c r="A109" s="21"/>
      <c r="B109" s="34" t="s">
        <v>95</v>
      </c>
      <c r="C109" s="35">
        <v>4500000</v>
      </c>
      <c r="D109" s="36">
        <f t="shared" si="4"/>
        <v>4500000</v>
      </c>
      <c r="E109" s="26">
        <f>D109/C109</f>
        <v>1</v>
      </c>
      <c r="F109" s="26">
        <v>1</v>
      </c>
    </row>
    <row r="110" spans="1:6" ht="15.75" x14ac:dyDescent="0.25">
      <c r="A110" s="23"/>
      <c r="B110" s="32" t="s">
        <v>96</v>
      </c>
      <c r="C110" s="33">
        <f>SUM(C111:C113)</f>
        <v>26835600</v>
      </c>
      <c r="D110" s="33">
        <f>SUM(D111:D113)</f>
        <v>26835600</v>
      </c>
      <c r="E110" s="20">
        <f>D110/C110</f>
        <v>1</v>
      </c>
      <c r="F110" s="20">
        <v>1</v>
      </c>
    </row>
    <row r="111" spans="1:6" ht="15.75" x14ac:dyDescent="0.25">
      <c r="A111" s="23"/>
      <c r="B111" s="34" t="s">
        <v>97</v>
      </c>
      <c r="C111" s="35"/>
      <c r="D111" s="36">
        <f t="shared" ref="D111:D125" si="5">C111</f>
        <v>0</v>
      </c>
      <c r="E111" s="26">
        <v>0</v>
      </c>
      <c r="F111" s="26">
        <v>0</v>
      </c>
    </row>
    <row r="112" spans="1:6" ht="15.75" x14ac:dyDescent="0.25">
      <c r="A112" s="23"/>
      <c r="B112" s="34" t="s">
        <v>98</v>
      </c>
      <c r="C112" s="35">
        <v>17890400</v>
      </c>
      <c r="D112" s="36">
        <f t="shared" si="5"/>
        <v>17890400</v>
      </c>
      <c r="E112" s="26">
        <f>D112/C112</f>
        <v>1</v>
      </c>
      <c r="F112" s="26">
        <v>1</v>
      </c>
    </row>
    <row r="113" spans="1:6" ht="15.75" x14ac:dyDescent="0.25">
      <c r="A113" s="21"/>
      <c r="B113" s="34" t="s">
        <v>99</v>
      </c>
      <c r="C113" s="35">
        <v>8945200</v>
      </c>
      <c r="D113" s="36">
        <f t="shared" si="5"/>
        <v>8945200</v>
      </c>
      <c r="E113" s="26">
        <f>D113/C113</f>
        <v>1</v>
      </c>
      <c r="F113" s="26">
        <v>1</v>
      </c>
    </row>
    <row r="114" spans="1:6" ht="15.75" x14ac:dyDescent="0.25">
      <c r="A114" s="23"/>
      <c r="B114" s="32" t="s">
        <v>100</v>
      </c>
      <c r="C114" s="33">
        <f>SUM(C115:C116)</f>
        <v>0</v>
      </c>
      <c r="D114" s="33">
        <f t="shared" si="5"/>
        <v>0</v>
      </c>
      <c r="E114" s="20">
        <v>0</v>
      </c>
      <c r="F114" s="20">
        <v>0</v>
      </c>
    </row>
    <row r="115" spans="1:6" ht="15.75" x14ac:dyDescent="0.25">
      <c r="A115" s="21"/>
      <c r="B115" s="34" t="s">
        <v>101</v>
      </c>
      <c r="C115" s="36"/>
      <c r="D115" s="36">
        <f t="shared" si="5"/>
        <v>0</v>
      </c>
      <c r="E115" s="26">
        <v>0</v>
      </c>
      <c r="F115" s="26">
        <v>0</v>
      </c>
    </row>
    <row r="116" spans="1:6" ht="15.75" x14ac:dyDescent="0.25">
      <c r="A116" s="21"/>
      <c r="B116" s="34" t="s">
        <v>102</v>
      </c>
      <c r="C116" s="36"/>
      <c r="D116" s="36">
        <f t="shared" si="5"/>
        <v>0</v>
      </c>
      <c r="E116" s="26">
        <v>0</v>
      </c>
      <c r="F116" s="26">
        <v>0</v>
      </c>
    </row>
    <row r="117" spans="1:6" ht="15.75" x14ac:dyDescent="0.25">
      <c r="A117" s="23"/>
      <c r="B117" s="32" t="s">
        <v>103</v>
      </c>
      <c r="C117" s="33">
        <f>SUM(C118:C122)</f>
        <v>7096000</v>
      </c>
      <c r="D117" s="33">
        <f t="shared" si="5"/>
        <v>7096000</v>
      </c>
      <c r="E117" s="20">
        <v>0</v>
      </c>
      <c r="F117" s="20">
        <v>0</v>
      </c>
    </row>
    <row r="118" spans="1:6" ht="15.75" x14ac:dyDescent="0.25">
      <c r="A118" s="21"/>
      <c r="B118" s="34" t="s">
        <v>104</v>
      </c>
      <c r="C118" s="36"/>
      <c r="D118" s="36">
        <f t="shared" si="5"/>
        <v>0</v>
      </c>
      <c r="E118" s="26">
        <v>0</v>
      </c>
      <c r="F118" s="26">
        <v>0</v>
      </c>
    </row>
    <row r="119" spans="1:6" ht="15.75" x14ac:dyDescent="0.25">
      <c r="A119" s="21"/>
      <c r="B119" s="34" t="s">
        <v>105</v>
      </c>
      <c r="C119" s="36"/>
      <c r="D119" s="36">
        <f t="shared" si="5"/>
        <v>0</v>
      </c>
      <c r="E119" s="26">
        <v>0</v>
      </c>
      <c r="F119" s="26">
        <v>0</v>
      </c>
    </row>
    <row r="120" spans="1:6" ht="15.75" x14ac:dyDescent="0.25">
      <c r="A120" s="21"/>
      <c r="B120" s="34" t="s">
        <v>106</v>
      </c>
      <c r="C120" s="36"/>
      <c r="D120" s="36">
        <f t="shared" si="5"/>
        <v>0</v>
      </c>
      <c r="E120" s="26">
        <v>0</v>
      </c>
      <c r="F120" s="26">
        <v>0</v>
      </c>
    </row>
    <row r="121" spans="1:6" ht="15.75" x14ac:dyDescent="0.25">
      <c r="A121" s="21"/>
      <c r="B121" s="34" t="s">
        <v>107</v>
      </c>
      <c r="C121" s="36"/>
      <c r="D121" s="36">
        <f t="shared" si="5"/>
        <v>0</v>
      </c>
      <c r="E121" s="26">
        <v>0</v>
      </c>
      <c r="F121" s="26">
        <v>0</v>
      </c>
    </row>
    <row r="122" spans="1:6" ht="15.75" x14ac:dyDescent="0.25">
      <c r="A122" s="21"/>
      <c r="B122" s="34" t="s">
        <v>108</v>
      </c>
      <c r="C122" s="35">
        <v>7096000</v>
      </c>
      <c r="D122" s="36">
        <f t="shared" si="5"/>
        <v>7096000</v>
      </c>
      <c r="E122" s="26">
        <v>1</v>
      </c>
      <c r="F122" s="26">
        <v>1</v>
      </c>
    </row>
    <row r="123" spans="1:6" ht="15.75" x14ac:dyDescent="0.25">
      <c r="A123" s="23"/>
      <c r="B123" s="32" t="s">
        <v>109</v>
      </c>
      <c r="C123" s="33">
        <f>SUM(C124:C125)</f>
        <v>6499995</v>
      </c>
      <c r="D123" s="33">
        <f t="shared" si="5"/>
        <v>6499995</v>
      </c>
      <c r="E123" s="26">
        <v>1</v>
      </c>
      <c r="F123" s="26">
        <v>1</v>
      </c>
    </row>
    <row r="124" spans="1:6" ht="15.75" x14ac:dyDescent="0.25">
      <c r="A124" s="21"/>
      <c r="B124" s="34" t="s">
        <v>110</v>
      </c>
      <c r="C124" s="35">
        <v>6499995</v>
      </c>
      <c r="D124" s="36">
        <f t="shared" si="5"/>
        <v>6499995</v>
      </c>
      <c r="E124" s="26">
        <v>1</v>
      </c>
      <c r="F124" s="26">
        <v>1</v>
      </c>
    </row>
    <row r="125" spans="1:6" ht="15.75" x14ac:dyDescent="0.25">
      <c r="A125" s="21"/>
      <c r="B125" s="34" t="s">
        <v>111</v>
      </c>
      <c r="C125" s="36">
        <v>0</v>
      </c>
      <c r="D125" s="36">
        <f t="shared" si="5"/>
        <v>0</v>
      </c>
      <c r="E125" s="26"/>
      <c r="F125" s="26"/>
    </row>
    <row r="126" spans="1:6" ht="15.75" x14ac:dyDescent="0.25">
      <c r="A126" s="21"/>
      <c r="B126" s="24"/>
      <c r="C126" s="25"/>
      <c r="D126" s="25"/>
      <c r="E126" s="26"/>
      <c r="F126" s="26"/>
    </row>
    <row r="127" spans="1:6" ht="15.75" x14ac:dyDescent="0.25">
      <c r="A127" s="23">
        <v>2</v>
      </c>
      <c r="B127" s="30" t="s">
        <v>112</v>
      </c>
      <c r="C127" s="31">
        <f>C128+C129+C131</f>
        <v>124834583</v>
      </c>
      <c r="D127" s="31">
        <f>D128+D129+D131</f>
        <v>124834583</v>
      </c>
      <c r="E127" s="20">
        <v>1</v>
      </c>
      <c r="F127" s="20">
        <v>1</v>
      </c>
    </row>
    <row r="128" spans="1:6" ht="15.75" x14ac:dyDescent="0.25">
      <c r="A128" s="23" t="s">
        <v>43</v>
      </c>
      <c r="B128" s="28" t="s">
        <v>44</v>
      </c>
      <c r="C128" s="28"/>
      <c r="D128" s="28"/>
      <c r="E128" s="26"/>
      <c r="F128" s="26"/>
    </row>
    <row r="129" spans="1:6" ht="15.75" x14ac:dyDescent="0.25">
      <c r="A129" s="23" t="s">
        <v>45</v>
      </c>
      <c r="B129" s="32" t="s">
        <v>46</v>
      </c>
      <c r="C129" s="33"/>
      <c r="D129" s="33"/>
      <c r="E129" s="20"/>
      <c r="F129" s="20"/>
    </row>
    <row r="130" spans="1:6" ht="15.75" x14ac:dyDescent="0.25">
      <c r="A130" s="21"/>
      <c r="B130" s="34" t="s">
        <v>23</v>
      </c>
      <c r="C130" s="36"/>
      <c r="D130" s="36"/>
      <c r="E130" s="26"/>
      <c r="F130" s="26"/>
    </row>
    <row r="131" spans="1:6" ht="15.75" x14ac:dyDescent="0.25">
      <c r="A131" s="23" t="s">
        <v>47</v>
      </c>
      <c r="B131" s="32" t="s">
        <v>48</v>
      </c>
      <c r="C131" s="33">
        <f>SUM(C133:C140)</f>
        <v>124834583</v>
      </c>
      <c r="D131" s="33">
        <f>SUM(D133:D140)</f>
        <v>124834583</v>
      </c>
      <c r="E131" s="20">
        <f>D131/C131</f>
        <v>1</v>
      </c>
      <c r="F131" s="20">
        <f>E131</f>
        <v>1</v>
      </c>
    </row>
    <row r="132" spans="1:6" ht="15.75" x14ac:dyDescent="0.25">
      <c r="A132" s="21"/>
      <c r="B132" s="34" t="s">
        <v>26</v>
      </c>
      <c r="C132" s="25"/>
      <c r="D132" s="36">
        <f>C132</f>
        <v>0</v>
      </c>
      <c r="E132" s="26">
        <v>0</v>
      </c>
      <c r="F132" s="26">
        <v>0</v>
      </c>
    </row>
    <row r="133" spans="1:6" ht="15.75" x14ac:dyDescent="0.25">
      <c r="A133" s="23"/>
      <c r="B133" s="34" t="s">
        <v>27</v>
      </c>
      <c r="C133" s="25">
        <v>11744717</v>
      </c>
      <c r="D133" s="36">
        <f t="shared" ref="D133:D140" si="6">C133</f>
        <v>11744717</v>
      </c>
      <c r="E133" s="26">
        <f t="shared" ref="E133:E141" si="7">D133/C133</f>
        <v>1</v>
      </c>
      <c r="F133" s="26">
        <f t="shared" ref="F133:F139" si="8">E133</f>
        <v>1</v>
      </c>
    </row>
    <row r="134" spans="1:6" ht="15.75" x14ac:dyDescent="0.25">
      <c r="A134" s="21"/>
      <c r="B134" s="34" t="s">
        <v>28</v>
      </c>
      <c r="C134" s="25">
        <v>4449291</v>
      </c>
      <c r="D134" s="36">
        <f t="shared" si="6"/>
        <v>4449291</v>
      </c>
      <c r="E134" s="26">
        <f t="shared" si="7"/>
        <v>1</v>
      </c>
      <c r="F134" s="26">
        <f t="shared" si="8"/>
        <v>1</v>
      </c>
    </row>
    <row r="135" spans="1:6" ht="15.75" x14ac:dyDescent="0.25">
      <c r="A135" s="23"/>
      <c r="B135" s="34" t="s">
        <v>29</v>
      </c>
      <c r="C135" s="25">
        <v>769798</v>
      </c>
      <c r="D135" s="36">
        <f t="shared" si="6"/>
        <v>769798</v>
      </c>
      <c r="E135" s="26">
        <f t="shared" si="7"/>
        <v>1</v>
      </c>
      <c r="F135" s="26">
        <f t="shared" si="8"/>
        <v>1</v>
      </c>
    </row>
    <row r="136" spans="1:6" ht="15.75" x14ac:dyDescent="0.25">
      <c r="A136" s="21"/>
      <c r="B136" s="34" t="s">
        <v>30</v>
      </c>
      <c r="C136" s="25">
        <v>0</v>
      </c>
      <c r="D136" s="36">
        <f t="shared" si="6"/>
        <v>0</v>
      </c>
      <c r="E136" s="26">
        <v>0</v>
      </c>
      <c r="F136" s="26">
        <v>0</v>
      </c>
    </row>
    <row r="137" spans="1:6" ht="15.75" x14ac:dyDescent="0.25">
      <c r="A137" s="21"/>
      <c r="B137" s="34" t="s">
        <v>31</v>
      </c>
      <c r="C137" s="25">
        <v>98080777</v>
      </c>
      <c r="D137" s="36">
        <f t="shared" si="6"/>
        <v>98080777</v>
      </c>
      <c r="E137" s="26">
        <f t="shared" si="7"/>
        <v>1</v>
      </c>
      <c r="F137" s="26">
        <f t="shared" si="8"/>
        <v>1</v>
      </c>
    </row>
    <row r="138" spans="1:6" ht="15.75" x14ac:dyDescent="0.25">
      <c r="A138" s="23"/>
      <c r="B138" s="34" t="s">
        <v>32</v>
      </c>
      <c r="C138" s="25">
        <v>1320000</v>
      </c>
      <c r="D138" s="36">
        <f t="shared" si="6"/>
        <v>1320000</v>
      </c>
      <c r="E138" s="26">
        <f t="shared" si="7"/>
        <v>1</v>
      </c>
      <c r="F138" s="26">
        <f t="shared" si="8"/>
        <v>1</v>
      </c>
    </row>
    <row r="139" spans="1:6" ht="15.75" x14ac:dyDescent="0.25">
      <c r="A139" s="21"/>
      <c r="B139" s="34" t="s">
        <v>33</v>
      </c>
      <c r="C139" s="25">
        <v>8470000</v>
      </c>
      <c r="D139" s="36">
        <f t="shared" si="6"/>
        <v>8470000</v>
      </c>
      <c r="E139" s="26">
        <f t="shared" si="7"/>
        <v>1</v>
      </c>
      <c r="F139" s="26">
        <f t="shared" si="8"/>
        <v>1</v>
      </c>
    </row>
    <row r="140" spans="1:6" ht="15.75" x14ac:dyDescent="0.25">
      <c r="A140" s="21"/>
      <c r="B140" s="34" t="s">
        <v>34</v>
      </c>
      <c r="C140" s="25">
        <v>0</v>
      </c>
      <c r="D140" s="36">
        <f t="shared" si="6"/>
        <v>0</v>
      </c>
      <c r="E140" s="26">
        <v>0</v>
      </c>
      <c r="F140" s="26">
        <v>0</v>
      </c>
    </row>
    <row r="141" spans="1:6" ht="15.75" x14ac:dyDescent="0.25">
      <c r="A141" s="23">
        <v>3</v>
      </c>
      <c r="B141" s="30" t="s">
        <v>113</v>
      </c>
      <c r="C141" s="31">
        <f>SUM(C143:C147)</f>
        <v>578007091</v>
      </c>
      <c r="D141" s="31">
        <f>SUM(D143:D147)</f>
        <v>578007091</v>
      </c>
      <c r="E141" s="20">
        <f t="shared" si="7"/>
        <v>1</v>
      </c>
      <c r="F141" s="20">
        <v>1</v>
      </c>
    </row>
    <row r="142" spans="1:6" ht="15.75" x14ac:dyDescent="0.25">
      <c r="A142" s="23"/>
      <c r="B142" s="28" t="s">
        <v>63</v>
      </c>
      <c r="C142" s="28"/>
      <c r="D142" s="28"/>
      <c r="E142" s="26"/>
      <c r="F142" s="26"/>
    </row>
    <row r="143" spans="1:6" ht="15.75" x14ac:dyDescent="0.25">
      <c r="A143" s="21"/>
      <c r="B143" s="24" t="s">
        <v>37</v>
      </c>
      <c r="C143" s="25">
        <v>548296000</v>
      </c>
      <c r="D143" s="25">
        <f>C143</f>
        <v>548296000</v>
      </c>
      <c r="E143" s="26">
        <f>D143/C143</f>
        <v>1</v>
      </c>
      <c r="F143" s="26">
        <v>1.0013911919888014</v>
      </c>
    </row>
    <row r="144" spans="1:6" ht="15.75" x14ac:dyDescent="0.25">
      <c r="A144" s="21"/>
      <c r="B144" s="24" t="s">
        <v>38</v>
      </c>
      <c r="C144" s="25">
        <v>2591896</v>
      </c>
      <c r="D144" s="25">
        <f>C144</f>
        <v>2591896</v>
      </c>
      <c r="E144" s="26">
        <f>D144/C144</f>
        <v>1</v>
      </c>
      <c r="F144" s="26">
        <v>1.0013911919888014</v>
      </c>
    </row>
    <row r="145" spans="1:6" ht="15.75" x14ac:dyDescent="0.25">
      <c r="A145" s="21"/>
      <c r="B145" s="24" t="s">
        <v>39</v>
      </c>
      <c r="C145" s="25">
        <v>27119195</v>
      </c>
      <c r="D145" s="25">
        <f>C145</f>
        <v>27119195</v>
      </c>
      <c r="E145" s="26">
        <f>D145/C145</f>
        <v>1</v>
      </c>
      <c r="F145" s="26">
        <v>1.0013911919888014</v>
      </c>
    </row>
    <row r="146" spans="1:6" ht="15.75" x14ac:dyDescent="0.25">
      <c r="A146" s="21"/>
      <c r="B146" s="24" t="s">
        <v>40</v>
      </c>
      <c r="C146" s="25">
        <v>0</v>
      </c>
      <c r="D146" s="25">
        <f>C146</f>
        <v>0</v>
      </c>
      <c r="E146" s="26">
        <v>0</v>
      </c>
      <c r="F146" s="26">
        <v>0</v>
      </c>
    </row>
    <row r="147" spans="1:6" ht="15.75" x14ac:dyDescent="0.25">
      <c r="A147" s="21"/>
      <c r="B147" s="24" t="s">
        <v>41</v>
      </c>
      <c r="C147" s="25">
        <f>C53</f>
        <v>0</v>
      </c>
      <c r="D147" s="25">
        <v>0</v>
      </c>
      <c r="E147" s="26">
        <v>0</v>
      </c>
      <c r="F147" s="26">
        <v>0</v>
      </c>
    </row>
    <row r="148" spans="1:6" ht="15.75" x14ac:dyDescent="0.25">
      <c r="A148" s="23"/>
      <c r="B148" s="29"/>
      <c r="C148" s="29"/>
      <c r="D148" s="29"/>
      <c r="E148" s="29"/>
      <c r="F148" s="38"/>
    </row>
    <row r="149" spans="1:6" ht="15.75" x14ac:dyDescent="0.25">
      <c r="A149" s="11"/>
      <c r="B149" s="11"/>
      <c r="C149" s="11"/>
      <c r="D149" s="11"/>
      <c r="E149" s="11"/>
      <c r="F149" s="11"/>
    </row>
    <row r="150" spans="1:6" ht="18.75" x14ac:dyDescent="0.3">
      <c r="A150" s="11"/>
      <c r="B150" s="11"/>
      <c r="C150" s="39" t="s">
        <v>114</v>
      </c>
      <c r="D150" s="39"/>
      <c r="E150" s="39"/>
      <c r="F150" s="39"/>
    </row>
    <row r="151" spans="1:6" ht="18.75" x14ac:dyDescent="0.3">
      <c r="A151" s="40"/>
      <c r="B151" s="40"/>
      <c r="C151" s="3" t="s">
        <v>115</v>
      </c>
      <c r="D151" s="3"/>
      <c r="E151" s="3"/>
      <c r="F151" s="3"/>
    </row>
    <row r="152" spans="1:6" ht="15.75" x14ac:dyDescent="0.25">
      <c r="A152" s="11"/>
      <c r="B152" s="12"/>
      <c r="C152" s="12"/>
      <c r="D152" s="12"/>
      <c r="E152" s="12"/>
      <c r="F152" s="11"/>
    </row>
    <row r="153" spans="1:6" ht="15.75" x14ac:dyDescent="0.25">
      <c r="A153" s="11"/>
      <c r="B153" s="41"/>
      <c r="C153" s="42" t="s">
        <v>116</v>
      </c>
      <c r="D153" s="42"/>
      <c r="E153" s="42"/>
      <c r="F153" s="42"/>
    </row>
    <row r="154" spans="1:6" ht="18.75" x14ac:dyDescent="0.3">
      <c r="A154" s="43"/>
    </row>
    <row r="155" spans="1:6" ht="18.75" x14ac:dyDescent="0.3">
      <c r="C155" s="3" t="s">
        <v>117</v>
      </c>
      <c r="D155" s="3"/>
      <c r="E155" s="3"/>
      <c r="F155" s="3"/>
    </row>
  </sheetData>
  <mergeCells count="16">
    <mergeCell ref="C150:F150"/>
    <mergeCell ref="C151:F151"/>
    <mergeCell ref="C153:F153"/>
    <mergeCell ref="C155:F155"/>
    <mergeCell ref="A8:F8"/>
    <mergeCell ref="A11:A12"/>
    <mergeCell ref="B11:B12"/>
    <mergeCell ref="C11:C12"/>
    <mergeCell ref="D11:D12"/>
    <mergeCell ref="E11:F11"/>
    <mergeCell ref="E1:F1"/>
    <mergeCell ref="A2:F2"/>
    <mergeCell ref="A3:F3"/>
    <mergeCell ref="A5:B5"/>
    <mergeCell ref="A6:F6"/>
    <mergeCell ref="A7:F7"/>
  </mergeCells>
  <pageMargins left="0.28000000000000003" right="0.23" top="0.3" bottom="0.16" header="0.25" footer="0.16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QUY III, 6 THANG, NAM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2019-12-23T23:04:41Z</dcterms:created>
  <dcterms:modified xsi:type="dcterms:W3CDTF">2019-12-23T23:05:01Z</dcterms:modified>
</cp:coreProperties>
</file>